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68" windowHeight="8976" tabRatio="896" activeTab="2"/>
  </bookViews>
  <sheets>
    <sheet name="Вакансии бюджет" sheetId="1" r:id="rId1"/>
    <sheet name="Вакансии ком.прием" sheetId="2" r:id="rId2"/>
    <sheet name="Бюджет и ком.прием" sheetId="3" r:id="rId3"/>
    <sheet name="Ком.прием" sheetId="4" r:id="rId4"/>
    <sheet name="Бюджет" sheetId="5" r:id="rId5"/>
    <sheet name="УГС" sheetId="6" r:id="rId6"/>
    <sheet name="Целевой прием" sheetId="7" r:id="rId7"/>
    <sheet name="Иностр.граждане" sheetId="8" r:id="rId8"/>
    <sheet name="Инвалиды" sheetId="9" r:id="rId9"/>
    <sheet name="Сироты" sheetId="10" r:id="rId10"/>
    <sheet name="Женщины" sheetId="11" r:id="rId11"/>
    <sheet name="Кол-во женщин" sheetId="12" state="hidden" r:id="rId12"/>
  </sheets>
  <definedNames>
    <definedName name="_xlnm.Print_Area" localSheetId="4">'Бюджет'!$A$1:$I$18</definedName>
    <definedName name="_xlnm.Print_Area" localSheetId="2">'Бюджет и ком.прием'!$A$1:$I$18</definedName>
    <definedName name="_xlnm.Print_Area" localSheetId="0">'Вакансии бюджет'!$A$1:$P$39</definedName>
    <definedName name="_xlnm.Print_Area" localSheetId="1">'Вакансии ком.прием'!#REF!</definedName>
    <definedName name="_xlnm.Print_Area" localSheetId="10">'Женщины'!$A$1:$I$19</definedName>
    <definedName name="_xlnm.Print_Area" localSheetId="8">'Инвалиды'!$A$1:$I$20</definedName>
    <definedName name="_xlnm.Print_Area" localSheetId="7">'Иностр.граждане'!$A$1:$AI$18</definedName>
    <definedName name="_xlnm.Print_Area" localSheetId="3">'Ком.прием'!$A$1:$I$18</definedName>
    <definedName name="_xlnm.Print_Area" localSheetId="9">'Сироты'!$A$1:$I$20</definedName>
    <definedName name="_xlnm.Print_Area" localSheetId="5">'УГС'!$A$1:$D$48</definedName>
    <definedName name="_xlnm.Print_Area" localSheetId="6">'Целевой прием'!$A$1:$I$19</definedName>
  </definedNames>
  <calcPr fullCalcOnLoad="1"/>
</workbook>
</file>

<file path=xl/comments12.xml><?xml version="1.0" encoding="utf-8"?>
<comments xmlns="http://schemas.openxmlformats.org/spreadsheetml/2006/main">
  <authors>
    <author>Ira</author>
  </authors>
  <commentList>
    <comment ref="E25" authorId="0">
      <text>
        <r>
          <rPr>
            <sz val="9"/>
            <rFont val="Tahoma"/>
            <family val="2"/>
          </rPr>
          <t>1 чел по направл. Минобрнауки РФ</t>
        </r>
        <r>
          <rPr>
            <sz val="9"/>
            <rFont val="Tahoma"/>
            <family val="2"/>
          </rPr>
          <t xml:space="preserve">
</t>
        </r>
      </text>
    </comment>
    <comment ref="C29" authorId="0">
      <text>
        <r>
          <rPr>
            <b/>
            <sz val="9"/>
            <rFont val="Tahoma"/>
            <family val="2"/>
          </rPr>
          <t>1 чел по направл. Минобрнауки РФ</t>
        </r>
      </text>
    </comment>
  </commentList>
</comments>
</file>

<file path=xl/comments8.xml><?xml version="1.0" encoding="utf-8"?>
<comments xmlns="http://schemas.openxmlformats.org/spreadsheetml/2006/main">
  <authors>
    <author>Пискунова Ирина Васильевна</author>
    <author>ASUS</author>
  </authors>
  <commentList>
    <comment ref="I18" authorId="0">
      <text>
        <r>
          <rPr>
            <b/>
            <sz val="9"/>
            <rFont val="Tahoma"/>
            <family val="2"/>
          </rPr>
          <t>2 Минобр. Ю.О. и Грузия</t>
        </r>
        <r>
          <rPr>
            <sz val="9"/>
            <rFont val="Tahoma"/>
            <family val="2"/>
          </rPr>
          <t xml:space="preserve">
</t>
        </r>
      </text>
    </comment>
    <comment ref="S8" authorId="1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AH16" authorId="1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M6" authorId="1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F8" authorId="1">
      <text>
        <r>
          <rPr>
            <b/>
            <sz val="9"/>
            <rFont val="Tahoma"/>
            <family val="2"/>
          </rPr>
          <t>1 Узбек. Ком.прием</t>
        </r>
        <r>
          <rPr>
            <sz val="9"/>
            <rFont val="Tahoma"/>
            <family val="2"/>
          </rPr>
          <t xml:space="preserve">
</t>
        </r>
      </text>
    </comment>
    <comment ref="F16" authorId="1">
      <text>
        <r>
          <rPr>
            <b/>
            <sz val="9"/>
            <rFont val="Tahoma"/>
            <family val="2"/>
          </rPr>
          <t>1 Армения ком.прием</t>
        </r>
        <r>
          <rPr>
            <sz val="9"/>
            <rFont val="Tahoma"/>
            <family val="2"/>
          </rPr>
          <t xml:space="preserve">
</t>
        </r>
      </text>
    </comment>
    <comment ref="F5" authorId="1">
      <text>
        <r>
          <rPr>
            <b/>
            <sz val="9"/>
            <rFont val="Tahoma"/>
            <family val="2"/>
          </rPr>
          <t>1 Туркмен. Ком.прием</t>
        </r>
        <r>
          <rPr>
            <sz val="9"/>
            <rFont val="Tahoma"/>
            <family val="2"/>
          </rPr>
          <t xml:space="preserve">
</t>
        </r>
      </text>
    </comment>
    <comment ref="X5" authorId="1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E6" authorId="1">
      <text>
        <r>
          <rPr>
            <b/>
            <sz val="9"/>
            <rFont val="Tahoma"/>
            <family val="2"/>
          </rPr>
          <t>1 Украина ком.прием</t>
        </r>
        <r>
          <rPr>
            <sz val="9"/>
            <rFont val="Tahoma"/>
            <family val="2"/>
          </rPr>
          <t xml:space="preserve">
</t>
        </r>
      </text>
    </comment>
    <comment ref="Z17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C17" authorId="1">
      <text>
        <r>
          <rPr>
            <b/>
            <sz val="9"/>
            <rFont val="Tahoma"/>
            <family val="2"/>
          </rPr>
          <t>Азерб. ком.прием</t>
        </r>
        <r>
          <rPr>
            <sz val="9"/>
            <rFont val="Tahoma"/>
            <family val="2"/>
          </rPr>
          <t xml:space="preserve">
</t>
        </r>
      </text>
    </comment>
    <comment ref="D17" authorId="1">
      <text>
        <r>
          <rPr>
            <b/>
            <sz val="9"/>
            <rFont val="Tahoma"/>
            <family val="2"/>
          </rPr>
          <t>1 Узбек. ком.прием</t>
        </r>
        <r>
          <rPr>
            <sz val="9"/>
            <rFont val="Tahoma"/>
            <family val="2"/>
          </rPr>
          <t xml:space="preserve">
</t>
        </r>
      </text>
    </comment>
    <comment ref="T17" authorId="1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Пискунова Ирина Васильевна</author>
  </authors>
  <commentList>
    <comment ref="D19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D11" authorId="0">
      <text>
        <r>
          <rPr>
            <b/>
            <sz val="9"/>
            <rFont val="Tahoma"/>
            <family val="2"/>
          </rPr>
          <t>общее заб., 3 гр.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<sst xmlns="http://schemas.openxmlformats.org/spreadsheetml/2006/main" count="460" uniqueCount="183">
  <si>
    <t>Факультет, специальность</t>
  </si>
  <si>
    <t>Всего</t>
  </si>
  <si>
    <t>Всего на фак-те</t>
  </si>
  <si>
    <t>Русской филологии</t>
  </si>
  <si>
    <t>Осетинской филологии</t>
  </si>
  <si>
    <t>Журналистики</t>
  </si>
  <si>
    <t>Исторический</t>
  </si>
  <si>
    <t>Юридический</t>
  </si>
  <si>
    <t>Иностранных языков</t>
  </si>
  <si>
    <t>Географии и геоэкологии</t>
  </si>
  <si>
    <t>Физико-технический</t>
  </si>
  <si>
    <t>Искусств</t>
  </si>
  <si>
    <t>Физ. культуры и спорта</t>
  </si>
  <si>
    <t xml:space="preserve">                                                                                ИТОГО на  ДО</t>
  </si>
  <si>
    <t>Управления</t>
  </si>
  <si>
    <t>Экономический</t>
  </si>
  <si>
    <t>КУРСЫ</t>
  </si>
  <si>
    <t>ИТОГО:</t>
  </si>
  <si>
    <t>КЦП</t>
  </si>
  <si>
    <t>Международных отношений</t>
  </si>
  <si>
    <t>кол-во студ.</t>
  </si>
  <si>
    <t>всего студентов:</t>
  </si>
  <si>
    <t>030301.65 Психология</t>
  </si>
  <si>
    <t>ком.пр.</t>
  </si>
  <si>
    <t>бюджет</t>
  </si>
  <si>
    <t>в т.ч.</t>
  </si>
  <si>
    <t>всего</t>
  </si>
  <si>
    <t>бюдж</t>
  </si>
  <si>
    <t>Факультет, направление/специальность</t>
  </si>
  <si>
    <t>031201.65 Теор.и мет.преп.ин.яз.и культур (англ. яз.)</t>
  </si>
  <si>
    <t>КЦП-контрольные цифры приема</t>
  </si>
  <si>
    <t>ПОЯСНЕНИЯ:</t>
  </si>
  <si>
    <t>Математики и информационных технологий</t>
  </si>
  <si>
    <t>38.00.00 Экономика и управление</t>
  </si>
  <si>
    <t>39.00.00 Социология и социальная работа</t>
  </si>
  <si>
    <t>40.00.00 Юриспруденция</t>
  </si>
  <si>
    <t>42.00.00 Средства массовой информации и информационно-библиотечное дело</t>
  </si>
  <si>
    <t>44.00.00 Образование и педагогические науки</t>
  </si>
  <si>
    <t>45.00.00 Языкознание и литературоведение</t>
  </si>
  <si>
    <t>46.00.00 История и археология</t>
  </si>
  <si>
    <t>49.00.00 Физическая культура и спорт</t>
  </si>
  <si>
    <t>52.05.02 Режиссура театра</t>
  </si>
  <si>
    <t>52.05.01 Актерское искусство</t>
  </si>
  <si>
    <t xml:space="preserve">42.03.02 Журналистика </t>
  </si>
  <si>
    <t xml:space="preserve">46.03.01 История </t>
  </si>
  <si>
    <t xml:space="preserve">37.03.01 Психология </t>
  </si>
  <si>
    <t xml:space="preserve">40.03.01 Юриспруденция </t>
  </si>
  <si>
    <t xml:space="preserve">45.03.02 Лингвистика </t>
  </si>
  <si>
    <t xml:space="preserve">44.03.02 Психолого-педагогическое образование </t>
  </si>
  <si>
    <t xml:space="preserve">06.03.01 Биология </t>
  </si>
  <si>
    <t xml:space="preserve">19.03.02 Продукты питания из растительного сырья </t>
  </si>
  <si>
    <t xml:space="preserve">05.03.02 География </t>
  </si>
  <si>
    <t xml:space="preserve">05.03.06 Экология и природопользование </t>
  </si>
  <si>
    <t xml:space="preserve">43.03.02 Туризм </t>
  </si>
  <si>
    <t xml:space="preserve">21.03.02 Землеустройство и кадастры </t>
  </si>
  <si>
    <t xml:space="preserve">04.03.01 Химия </t>
  </si>
  <si>
    <t xml:space="preserve">29.03.05 Конструирование изделий легкой промышленности </t>
  </si>
  <si>
    <t xml:space="preserve">01.03.01 Математика </t>
  </si>
  <si>
    <t xml:space="preserve">01.03.02 Прикладная математика и информатика </t>
  </si>
  <si>
    <t xml:space="preserve">09.03.01 Информатика и вычислительная техника </t>
  </si>
  <si>
    <t xml:space="preserve">38.03.02 Менеджмент </t>
  </si>
  <si>
    <t xml:space="preserve">49.03.01 Физическая культура </t>
  </si>
  <si>
    <t>33.05.01 Фармация</t>
  </si>
  <si>
    <t xml:space="preserve">39.03.01 Социология </t>
  </si>
  <si>
    <t xml:space="preserve">39.03.02 Социальная работа </t>
  </si>
  <si>
    <t xml:space="preserve">38.03.07 Товароведение </t>
  </si>
  <si>
    <t xml:space="preserve">03.03.02 Физика </t>
  </si>
  <si>
    <t>1 курс</t>
  </si>
  <si>
    <t>2 курс</t>
  </si>
  <si>
    <t>3 курс</t>
  </si>
  <si>
    <t>4 курс</t>
  </si>
  <si>
    <t>5 курс</t>
  </si>
  <si>
    <r>
      <t>38.03.02 Менеджмент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</si>
  <si>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38.03.04 Государственное и муниципальное управление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</si>
  <si>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39.03.02 Социальная работа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</si>
  <si>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40.03.01 Юриспруденция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</si>
  <si>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44.03.02 Психолого-педагогическое образование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</si>
  <si>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t>44.03.01 Педагогическое образование (профиль "Родной язык и литература")</t>
  </si>
  <si>
    <t>профиль "Отечественная филология (русский язык и литература)"</t>
  </si>
  <si>
    <t>45.03.01 Филология (профиль "Отечественная филология (русский язык и литература)")</t>
  </si>
  <si>
    <t>45.03.01 Филология (профиль "Отечественная филология (осетинский язык и литература)")</t>
  </si>
  <si>
    <r>
      <t>46.03.01 История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</si>
  <si>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49.03.01 Физическая культура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</si>
  <si>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t xml:space="preserve">44.03.01 Педагогическое образование (профиль "Физическая культура") </t>
  </si>
  <si>
    <t>38.03.04 Государственное и муниципальное управление</t>
  </si>
  <si>
    <t xml:space="preserve">44.03.01 Педагогическое образование (профиль "Начальное образование") (в русской школе) </t>
  </si>
  <si>
    <t xml:space="preserve">44.03.01 Педагогическое образование (профиль "Начальное образование") (в нац. школе) </t>
  </si>
  <si>
    <t>38.03.01 Экономика (профиль "Мировая экономика")</t>
  </si>
  <si>
    <t>38.03.01 Экономика (профили "Финансы и кредит", "Бухгалтерский учет, анализ и аудит", "Налоги и налогообложение")</t>
  </si>
  <si>
    <r>
      <t>38.03.04 Государственное и муниципальное управление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</si>
  <si>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44.03.01 Педагогическое образование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), всего, в т.ч.:</t>
    </r>
  </si>
  <si>
    <t>на 3 курсе разница на 1 человека - Цховребова Э.Л. (продукты питания из раст.сырья), зачислена по направлению Минобрнауки РФ. В контингенте есть, в КЦП не участвует.</t>
  </si>
  <si>
    <t>на 5 курсе разница в 3 человека - Котаев С.Р. (режиссура театра), зачислен по направлению Минобрнауки РФ. В контингенте есть, в КЦП не участвует. Кайтмазова Д.Н. (психология) в академ.отпуске,  Габаев А.И. (лингвистика) загранком-ка до 10.10.15</t>
  </si>
  <si>
    <t>Количество вакантных бюджетных мест определяется как разница между контрольными цифрами соответствующего года приема (количество мест приема на первый год обучения) и фактическим количеством обучающихся по соответствующей специальности, направлению подготовки на соответствующем курсе</t>
  </si>
  <si>
    <t xml:space="preserve">Коды и наименования укрупненных групп специальностей и направлений подготовки / Коды и наименования  специальностей и направлений подготовки </t>
  </si>
  <si>
    <t xml:space="preserve">44.03.01 Педагогическое образование (профиль "Изобразительное искусство") </t>
  </si>
  <si>
    <t>Социологии и социальной работы</t>
  </si>
  <si>
    <t>Психолого-педагогический</t>
  </si>
  <si>
    <t>Химии, биологии и биотехнологии</t>
  </si>
  <si>
    <t>Стоматологии и фармации</t>
  </si>
  <si>
    <t>на 1 курсе на фармацию зачислена Алиева М.С. по направлению Минобразования РФ. В контингенте есть, в КЦП не участвует.</t>
  </si>
  <si>
    <t>Минобр</t>
  </si>
  <si>
    <t>31.05.03 Стоматология</t>
  </si>
  <si>
    <t>Украина</t>
  </si>
  <si>
    <t>Узбекистан</t>
  </si>
  <si>
    <t>Туркменистан</t>
  </si>
  <si>
    <t>Грузия</t>
  </si>
  <si>
    <t>Армения</t>
  </si>
  <si>
    <t>Контингент  студентов  ДО (женщины)   на  01.11.2015  г.</t>
  </si>
  <si>
    <t>Кол-во вакантных бюджетных    мест на               1 курсе</t>
  </si>
  <si>
    <t>Кол-во вакантных бюджетных    мест на               2 курсе</t>
  </si>
  <si>
    <t>Кол-во вакантных бюджетных    мест на             3 курсе</t>
  </si>
  <si>
    <t>Кол-во вакантных бюджетных    мест на               4 курсе</t>
  </si>
  <si>
    <t>Кол-во вакантных бюджетных    мест на               5 курсе</t>
  </si>
  <si>
    <t xml:space="preserve">профиль "Начальное образование" </t>
  </si>
  <si>
    <t xml:space="preserve"> </t>
  </si>
  <si>
    <t>(детей-инвалидов, инвалидов первой, второй, третьей групп)</t>
  </si>
  <si>
    <t>детей, оставшихся без попечения родителей, лиц из их числа</t>
  </si>
  <si>
    <t>зачисление</t>
  </si>
  <si>
    <t>Экономики и управления</t>
  </si>
  <si>
    <t>зачисление в 2019 году</t>
  </si>
  <si>
    <t>44.03.01 Педагогическое образование («Дошкольное образование»)</t>
  </si>
  <si>
    <t>профиль "Дошкольное образование"</t>
  </si>
  <si>
    <t>минобр</t>
  </si>
  <si>
    <t xml:space="preserve">профиль "Дошкольное образование" </t>
  </si>
  <si>
    <t>профиль «Социальная работа в системе социальных служб»</t>
  </si>
  <si>
    <t>профиль «Психология образования»</t>
  </si>
  <si>
    <t>зачисление в 2020 году</t>
  </si>
  <si>
    <t>42.03.01 Реклама и связи с общественностью</t>
  </si>
  <si>
    <r>
      <t>42.03.01 Реклама и связи с общественностью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</si>
  <si>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44.03.01 Педагогическое образование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), всего:</t>
    </r>
  </si>
  <si>
    <t>46.03.01 История</t>
  </si>
  <si>
    <t>зачисление в 2021 году</t>
  </si>
  <si>
    <t>зачисление-2022</t>
  </si>
  <si>
    <t>зачисление в 2022 году</t>
  </si>
  <si>
    <t>38.03.01 Экономика</t>
  </si>
  <si>
    <t>44.03.01 Педагогическое образование (профиль "Начальное образование")</t>
  </si>
  <si>
    <t>в а/о на 1 курсе</t>
  </si>
  <si>
    <t>профиль "Начальное образование"</t>
  </si>
  <si>
    <t>зачислено по квоте</t>
  </si>
  <si>
    <t>Физической культуры и спорта</t>
  </si>
  <si>
    <r>
      <t xml:space="preserve">45.03.01 Филология </t>
    </r>
    <r>
      <rPr>
        <sz val="12"/>
        <color indexed="12"/>
        <rFont val="Arial"/>
        <family val="2"/>
      </rPr>
      <t>(бакалавриат</t>
    </r>
    <r>
      <rPr>
        <sz val="12"/>
        <rFont val="Arial"/>
        <family val="2"/>
      </rPr>
      <t>)</t>
    </r>
  </si>
  <si>
    <r>
      <t>38.03.01 Экономика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</si>
  <si>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t>профиль «Товарная экспертиза и оценочная деятельность»</t>
  </si>
  <si>
    <t>Контингент студентов ЗАОЧНОЙ формы обучения из числа инвалидов</t>
  </si>
  <si>
    <t>Контингент студентов ЗАОЧНОЙ формы обучения (бюджет + ком.прием) по укрупненным группам направлений подготовки и специальностей (УГНС)</t>
  </si>
  <si>
    <t xml:space="preserve">Контингент  студентов  ЗАОЧНОЙ формы обучения, обучающихся по целевому приему </t>
  </si>
  <si>
    <t xml:space="preserve">Контингент студентов ЗАОЧНОЙ формы обучения из числа детей-сирот, </t>
  </si>
  <si>
    <t xml:space="preserve">Контингент студентов ЗАОЧНОЙ формы обучения из числа женщин                        </t>
  </si>
  <si>
    <r>
      <t>38.03.01 Экономика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</si>
  <si>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42.03.01 Реклама и связи с общественностью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</si>
  <si>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45.03.01 Филология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</si>
  <si>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t xml:space="preserve">                                                                                                            ИТОГО</t>
  </si>
  <si>
    <t xml:space="preserve">                                                                                                                              ИТОГО</t>
  </si>
  <si>
    <t xml:space="preserve">                                                                                                                ИТОГО</t>
  </si>
  <si>
    <t xml:space="preserve">                                                                                                     ИТОГО</t>
  </si>
  <si>
    <t xml:space="preserve">                                                                                    ИТОГО</t>
  </si>
  <si>
    <t xml:space="preserve">                                                                                                ИТОГО</t>
  </si>
  <si>
    <t xml:space="preserve">                                                                                                    ИТОГО</t>
  </si>
  <si>
    <t xml:space="preserve">                                                                                                               ИТОГО</t>
  </si>
  <si>
    <t>зачисление в 2023 году</t>
  </si>
  <si>
    <t>Кол-во вакантных мест (договор) на 1 курсе</t>
  </si>
  <si>
    <t>Кол-во вакантных мест (договор) на 2курсе</t>
  </si>
  <si>
    <t>Кол-во вакантных мест (договор) на 3 курсе</t>
  </si>
  <si>
    <t>Кол-во вакантных мест (договор) на 4 курсе</t>
  </si>
  <si>
    <t>Кол-во вакантных мест (договор) на 5 курсе</t>
  </si>
  <si>
    <r>
      <t>44.03.03 Специальное (дефектологическое) образование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</si>
  <si>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t>44.03.03 Специальное (дефектологическое) образование</t>
  </si>
  <si>
    <t>44.03.05 Педагогическое образование (с двумя профилями подготовки), профили "Дошкольное образование. Дополнительное образование"</t>
  </si>
  <si>
    <r>
      <t>44.03.03 Специальное (дефектологическое) образование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</si>
  <si>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44.03.05 Педагогическое образование (с двумя профилями подготовки), профили "Дошкольное образование. Дополнительное образование"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</si>
  <si>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44.03.05 Педагогическое образование (с двумя профилями подготовки), профили "Дошкольное образование. Дополнительное образование" 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</si>
  <si>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t>Азербайджан</t>
  </si>
  <si>
    <t>выпуск 2023</t>
  </si>
  <si>
    <t>вып инв</t>
  </si>
  <si>
    <t xml:space="preserve">СВЕДЕНИЯ  О КОЛИЧЕСТВЕ БЮДЖЕТНЫХ МЕСТ  по  ЗАОЧНОЙ ФОРМЕ ОБУЧЕНИЯ    на  01.06.2024 г. </t>
  </si>
  <si>
    <t>СВЕДЕНИЯ  О КОЛИЧЕСТВЕ МЕСТ с ОПЛАТОЙ ОБУЧЕНИЯ  по  ЗАОЧНОЙ ФОРМЕ ОБУЧЕНИЯ    на  01.06.2024 г.</t>
  </si>
  <si>
    <t>Контингент студентов ЗАОЧНОЙ ФОРМЫ ОБУЧЕНИЯ (бюджет + ком.прием) на 01.06.2024 г.</t>
  </si>
  <si>
    <t>Контингент  студентов ЗАОЧНОЙ ФОРМЫ ОБУЧЕНИЯ (ком.прием) на 01.06.2024 г.</t>
  </si>
  <si>
    <t>Контингент  студентов  ЗАОЧНОЙ ФОРМЫ ОБУЧЕНИЯ (бюджет) на 01.06.2024 г.</t>
  </si>
  <si>
    <t>на   01.06.2024 г.</t>
  </si>
  <si>
    <t>Контингент  студентов  ЗАОЧНОЙ формы обучения из числа иностранных граждан                    на 01.06.2024 г.</t>
  </si>
  <si>
    <t>на  01.06.2024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</si>
</sst>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</numFmts>
  <fonts count="90">
    <font>
      <sz val="10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4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sz val="12"/>
      <name val="Arial Cyr"/>
      <family val="0"/>
    </font>
    <font>
      <b/>
      <sz val="14"/>
      <color indexed="12"/>
      <name val="Arial Cyr"/>
      <family val="0"/>
    </font>
    <font>
      <sz val="18"/>
      <name val="Arial Cyr"/>
      <family val="0"/>
    </font>
    <font>
      <sz val="14"/>
      <color indexed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 Cyr"/>
      <family val="0"/>
    </font>
    <font>
      <sz val="10"/>
      <name val="Arial"/>
      <family val="2"/>
    </font>
    <font>
      <b/>
      <sz val="13"/>
      <name val="Arial Cyr"/>
      <family val="0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2"/>
      <color indexed="10"/>
      <name val="Arial"/>
      <family val="2"/>
    </font>
    <font>
      <b/>
      <sz val="10"/>
      <color indexed="10"/>
      <name val="Times New Roman"/>
      <family val="1"/>
    </font>
    <font>
      <sz val="10"/>
      <color indexed="36"/>
      <name val="Arial Cyr"/>
      <family val="0"/>
    </font>
    <font>
      <sz val="10"/>
      <color indexed="10"/>
      <name val="Arial"/>
      <family val="2"/>
    </font>
    <font>
      <b/>
      <sz val="10"/>
      <color indexed="12"/>
      <name val="Arial Cyr"/>
      <family val="0"/>
    </font>
    <font>
      <sz val="10"/>
      <color indexed="13"/>
      <name val="Arial Cyr"/>
      <family val="0"/>
    </font>
    <font>
      <b/>
      <sz val="10"/>
      <color indexed="10"/>
      <name val="Arial Cyr"/>
      <family val="0"/>
    </font>
    <font>
      <b/>
      <sz val="10"/>
      <color indexed="13"/>
      <name val="Arial Cyr"/>
      <family val="0"/>
    </font>
    <font>
      <sz val="10"/>
      <color indexed="10"/>
      <name val="Times New Roman"/>
      <family val="1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FF"/>
      <name val="Arial"/>
      <family val="2"/>
    </font>
    <font>
      <sz val="10"/>
      <color rgb="FFFF0000"/>
      <name val="Arial Cyr"/>
      <family val="0"/>
    </font>
    <font>
      <b/>
      <sz val="12"/>
      <color rgb="FFFF0000"/>
      <name val="Arial"/>
      <family val="2"/>
    </font>
    <font>
      <b/>
      <sz val="10"/>
      <color rgb="FFFF0000"/>
      <name val="Times New Roman"/>
      <family val="1"/>
    </font>
    <font>
      <sz val="10"/>
      <color rgb="FF7030A0"/>
      <name val="Arial Cyr"/>
      <family val="0"/>
    </font>
    <font>
      <sz val="10"/>
      <color rgb="FFFF0000"/>
      <name val="Arial"/>
      <family val="2"/>
    </font>
    <font>
      <b/>
      <sz val="10"/>
      <color rgb="FF0000FF"/>
      <name val="Arial Cyr"/>
      <family val="0"/>
    </font>
    <font>
      <sz val="10"/>
      <color rgb="FFFFFF00"/>
      <name val="Arial Cyr"/>
      <family val="0"/>
    </font>
    <font>
      <b/>
      <sz val="10"/>
      <color rgb="FFFF0000"/>
      <name val="Arial Cyr"/>
      <family val="0"/>
    </font>
    <font>
      <b/>
      <sz val="10"/>
      <color rgb="FFFFFF00"/>
      <name val="Arial Cyr"/>
      <family val="0"/>
    </font>
    <font>
      <sz val="10"/>
      <color rgb="FFFF0000"/>
      <name val="Times New Roman"/>
      <family val="1"/>
    </font>
    <font>
      <b/>
      <sz val="14"/>
      <color rgb="FFFF0000"/>
      <name val="Arial"/>
      <family val="2"/>
    </font>
    <font>
      <b/>
      <sz val="14"/>
      <color rgb="FF0000FF"/>
      <name val="Arial"/>
      <family val="2"/>
    </font>
    <font>
      <sz val="14"/>
      <color rgb="FFFF0000"/>
      <name val="Arial Cyr"/>
      <family val="0"/>
    </font>
    <font>
      <b/>
      <sz val="8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0" fillId="0" borderId="0">
      <alignment/>
      <protection/>
    </xf>
    <xf numFmtId="0" fontId="56" fillId="0" borderId="0">
      <alignment/>
      <protection/>
    </xf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360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8" fillId="0" borderId="10" xfId="0" applyFont="1" applyBorder="1" applyAlignment="1">
      <alignment horizontal="right" wrapText="1"/>
    </xf>
    <xf numFmtId="0" fontId="75" fillId="0" borderId="10" xfId="0" applyFont="1" applyBorder="1" applyAlignment="1">
      <alignment horizontal="right" wrapText="1"/>
    </xf>
    <xf numFmtId="0" fontId="1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6" fillId="0" borderId="0" xfId="0" applyFont="1" applyFill="1" applyAlignment="1">
      <alignment/>
    </xf>
    <xf numFmtId="0" fontId="76" fillId="0" borderId="0" xfId="0" applyFont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8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77" fillId="0" borderId="0" xfId="0" applyFont="1" applyAlignment="1">
      <alignment vertical="center" wrapText="1"/>
    </xf>
    <xf numFmtId="0" fontId="6" fillId="0" borderId="10" xfId="53" applyFont="1" applyBorder="1" applyAlignment="1">
      <alignment horizontal="right" vertical="center" wrapText="1"/>
      <protection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33" borderId="10" xfId="53" applyFont="1" applyFill="1" applyBorder="1" applyAlignment="1">
      <alignment vertical="center" wrapText="1"/>
      <protection/>
    </xf>
    <xf numFmtId="0" fontId="6" fillId="0" borderId="10" xfId="53" applyFont="1" applyBorder="1" applyAlignment="1">
      <alignment vertical="center" wrapText="1"/>
      <protection/>
    </xf>
    <xf numFmtId="0" fontId="6" fillId="5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left" vertical="center" wrapText="1"/>
    </xf>
    <xf numFmtId="0" fontId="14" fillId="8" borderId="14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left" vertical="center" wrapText="1"/>
    </xf>
    <xf numFmtId="0" fontId="14" fillId="8" borderId="16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left" vertical="center" wrapText="1"/>
    </xf>
    <xf numFmtId="0" fontId="14" fillId="0" borderId="21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left" vertical="center" wrapText="1"/>
    </xf>
    <xf numFmtId="0" fontId="14" fillId="8" borderId="2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33" borderId="10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7" borderId="10" xfId="0" applyFont="1" applyFill="1" applyBorder="1" applyAlignment="1">
      <alignment horizontal="center" vertical="center"/>
    </xf>
    <xf numFmtId="0" fontId="14" fillId="7" borderId="10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78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9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7" borderId="29" xfId="0" applyFont="1" applyFill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6" fillId="19" borderId="35" xfId="0" applyFont="1" applyFill="1" applyBorder="1" applyAlignment="1">
      <alignment horizontal="center" vertical="center"/>
    </xf>
    <xf numFmtId="0" fontId="6" fillId="37" borderId="35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 wrapText="1"/>
    </xf>
    <xf numFmtId="0" fontId="76" fillId="0" borderId="10" xfId="0" applyFont="1" applyBorder="1" applyAlignment="1">
      <alignment horizontal="center" vertical="center"/>
    </xf>
    <xf numFmtId="0" fontId="80" fillId="0" borderId="29" xfId="0" applyFont="1" applyFill="1" applyBorder="1" applyAlignment="1">
      <alignment horizontal="center" vertical="center" wrapText="1"/>
    </xf>
    <xf numFmtId="0" fontId="80" fillId="0" borderId="28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7" borderId="1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6" fillId="37" borderId="29" xfId="0" applyFont="1" applyFill="1" applyBorder="1" applyAlignment="1">
      <alignment horizontal="center" vertical="center"/>
    </xf>
    <xf numFmtId="0" fontId="14" fillId="7" borderId="11" xfId="0" applyFont="1" applyFill="1" applyBorder="1" applyAlignment="1">
      <alignment horizontal="left" vertical="center" wrapText="1"/>
    </xf>
    <xf numFmtId="0" fontId="81" fillId="0" borderId="29" xfId="0" applyFont="1" applyBorder="1" applyAlignment="1">
      <alignment horizontal="center" vertical="center"/>
    </xf>
    <xf numFmtId="0" fontId="14" fillId="7" borderId="12" xfId="0" applyFont="1" applyFill="1" applyBorder="1" applyAlignment="1">
      <alignment horizontal="center" vertical="center"/>
    </xf>
    <xf numFmtId="0" fontId="14" fillId="7" borderId="12" xfId="0" applyFont="1" applyFill="1" applyBorder="1" applyAlignment="1">
      <alignment horizontal="center" vertical="center" wrapText="1"/>
    </xf>
    <xf numFmtId="0" fontId="14" fillId="7" borderId="10" xfId="0" applyFont="1" applyFill="1" applyBorder="1" applyAlignment="1">
      <alignment horizontal="left" vertical="center" wrapText="1"/>
    </xf>
    <xf numFmtId="0" fontId="0" fillId="37" borderId="10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78" fillId="0" borderId="11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 wrapText="1"/>
    </xf>
    <xf numFmtId="0" fontId="78" fillId="0" borderId="12" xfId="0" applyFont="1" applyFill="1" applyBorder="1" applyAlignment="1">
      <alignment horizontal="center" vertical="center"/>
    </xf>
    <xf numFmtId="0" fontId="14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8" fillId="0" borderId="26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7" fillId="38" borderId="10" xfId="0" applyFont="1" applyFill="1" applyBorder="1" applyAlignment="1">
      <alignment horizontal="center" vertical="center"/>
    </xf>
    <xf numFmtId="0" fontId="13" fillId="0" borderId="41" xfId="0" applyFont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left" vertical="center" wrapText="1"/>
    </xf>
    <xf numFmtId="0" fontId="14" fillId="0" borderId="29" xfId="0" applyFont="1" applyFill="1" applyBorder="1" applyAlignment="1">
      <alignment horizontal="left" vertical="center" wrapText="1"/>
    </xf>
    <xf numFmtId="0" fontId="14" fillId="0" borderId="42" xfId="0" applyFont="1" applyFill="1" applyBorder="1" applyAlignment="1">
      <alignment horizontal="center" vertical="center"/>
    </xf>
    <xf numFmtId="0" fontId="6" fillId="0" borderId="10" xfId="53" applyFont="1" applyFill="1" applyBorder="1" applyAlignment="1">
      <alignment vertical="center" wrapText="1"/>
      <protection/>
    </xf>
    <xf numFmtId="0" fontId="8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18" fillId="0" borderId="10" xfId="0" applyFont="1" applyBorder="1" applyAlignment="1">
      <alignment horizontal="center" vertical="center"/>
    </xf>
    <xf numFmtId="0" fontId="14" fillId="7" borderId="11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vertical="center" wrapText="1"/>
    </xf>
    <xf numFmtId="0" fontId="6" fillId="10" borderId="10" xfId="0" applyFont="1" applyFill="1" applyBorder="1" applyAlignment="1">
      <alignment horizontal="center" vertical="center"/>
    </xf>
    <xf numFmtId="0" fontId="82" fillId="0" borderId="29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83" fillId="0" borderId="34" xfId="0" applyFont="1" applyFill="1" applyBorder="1" applyAlignment="1">
      <alignment horizontal="center" vertical="center"/>
    </xf>
    <xf numFmtId="0" fontId="83" fillId="0" borderId="10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4" fillId="7" borderId="28" xfId="0" applyFont="1" applyFill="1" applyBorder="1" applyAlignment="1">
      <alignment horizontal="center" vertical="center"/>
    </xf>
    <xf numFmtId="0" fontId="14" fillId="7" borderId="30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 wrapText="1"/>
    </xf>
    <xf numFmtId="0" fontId="14" fillId="7" borderId="11" xfId="0" applyFont="1" applyFill="1" applyBorder="1" applyAlignment="1">
      <alignment horizontal="left" vertical="center" wrapText="1"/>
    </xf>
    <xf numFmtId="0" fontId="14" fillId="7" borderId="11" xfId="0" applyFont="1" applyFill="1" applyBorder="1" applyAlignment="1">
      <alignment horizontal="left" vertical="center" wrapText="1"/>
    </xf>
    <xf numFmtId="0" fontId="84" fillId="0" borderId="2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5" fillId="0" borderId="1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3" fillId="0" borderId="45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 wrapText="1"/>
    </xf>
    <xf numFmtId="0" fontId="14" fillId="0" borderId="47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0" fontId="14" fillId="7" borderId="11" xfId="0" applyFont="1" applyFill="1" applyBorder="1" applyAlignment="1">
      <alignment horizontal="left" vertical="center" wrapText="1"/>
    </xf>
    <xf numFmtId="0" fontId="14" fillId="0" borderId="49" xfId="0" applyFont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left" vertical="center" wrapText="1"/>
    </xf>
    <xf numFmtId="0" fontId="78" fillId="0" borderId="19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78" fillId="0" borderId="19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 wrapText="1"/>
    </xf>
    <xf numFmtId="0" fontId="6" fillId="16" borderId="10" xfId="0" applyFont="1" applyFill="1" applyBorder="1" applyAlignment="1">
      <alignment horizontal="center" vertical="center"/>
    </xf>
    <xf numFmtId="0" fontId="78" fillId="13" borderId="19" xfId="0" applyFont="1" applyFill="1" applyBorder="1" applyAlignment="1">
      <alignment horizontal="center" vertical="center"/>
    </xf>
    <xf numFmtId="0" fontId="83" fillId="0" borderId="10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83" fillId="0" borderId="27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84" fillId="0" borderId="10" xfId="0" applyFont="1" applyBorder="1" applyAlignment="1">
      <alignment horizontal="center" vertical="center"/>
    </xf>
    <xf numFmtId="0" fontId="83" fillId="0" borderId="34" xfId="0" applyFont="1" applyBorder="1" applyAlignment="1">
      <alignment horizontal="center" vertical="center"/>
    </xf>
    <xf numFmtId="0" fontId="83" fillId="0" borderId="51" xfId="0" applyFont="1" applyBorder="1" applyAlignment="1">
      <alignment horizontal="center" vertical="center"/>
    </xf>
    <xf numFmtId="0" fontId="18" fillId="0" borderId="10" xfId="0" applyFont="1" applyBorder="1" applyAlignment="1">
      <alignment/>
    </xf>
    <xf numFmtId="0" fontId="18" fillId="0" borderId="18" xfId="0" applyFont="1" applyBorder="1" applyAlignment="1">
      <alignment horizontal="center" vertical="center"/>
    </xf>
    <xf numFmtId="0" fontId="78" fillId="13" borderId="10" xfId="0" applyFont="1" applyFill="1" applyBorder="1" applyAlignment="1">
      <alignment horizontal="center" vertical="center"/>
    </xf>
    <xf numFmtId="0" fontId="78" fillId="13" borderId="11" xfId="0" applyFont="1" applyFill="1" applyBorder="1" applyAlignment="1">
      <alignment horizontal="center" vertical="center"/>
    </xf>
    <xf numFmtId="0" fontId="6" fillId="19" borderId="10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13" fillId="0" borderId="39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left" vertical="center" wrapText="1"/>
    </xf>
    <xf numFmtId="0" fontId="14" fillId="0" borderId="52" xfId="0" applyFont="1" applyBorder="1" applyAlignment="1">
      <alignment/>
    </xf>
    <xf numFmtId="0" fontId="6" fillId="0" borderId="10" xfId="53" applyFont="1" applyBorder="1" applyAlignment="1">
      <alignment horizontal="left" vertical="center" wrapText="1"/>
      <protection/>
    </xf>
    <xf numFmtId="0" fontId="14" fillId="10" borderId="11" xfId="0" applyFont="1" applyFill="1" applyBorder="1" applyAlignment="1">
      <alignment horizontal="left" vertical="center" wrapText="1"/>
    </xf>
    <xf numFmtId="0" fontId="14" fillId="10" borderId="11" xfId="0" applyFont="1" applyFill="1" applyBorder="1" applyAlignment="1">
      <alignment horizontal="center" vertical="center"/>
    </xf>
    <xf numFmtId="0" fontId="14" fillId="1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10" borderId="11" xfId="0" applyFont="1" applyFill="1" applyBorder="1" applyAlignment="1">
      <alignment horizontal="left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18" fillId="0" borderId="22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4" fillId="0" borderId="53" xfId="0" applyFont="1" applyBorder="1" applyAlignment="1">
      <alignment horizontal="center" vertical="center" wrapText="1"/>
    </xf>
    <xf numFmtId="0" fontId="14" fillId="0" borderId="53" xfId="0" applyFont="1" applyFill="1" applyBorder="1" applyAlignment="1">
      <alignment horizontal="center" vertical="center" wrapText="1"/>
    </xf>
    <xf numFmtId="0" fontId="14" fillId="0" borderId="54" xfId="0" applyFont="1" applyBorder="1" applyAlignment="1">
      <alignment horizontal="center" vertical="center" wrapText="1"/>
    </xf>
    <xf numFmtId="0" fontId="76" fillId="0" borderId="29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7" fillId="39" borderId="10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left" vertical="center" wrapText="1"/>
    </xf>
    <xf numFmtId="0" fontId="78" fillId="13" borderId="18" xfId="0" applyFont="1" applyFill="1" applyBorder="1" applyAlignment="1">
      <alignment horizontal="center" vertical="center"/>
    </xf>
    <xf numFmtId="0" fontId="86" fillId="4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7" fillId="40" borderId="55" xfId="0" applyFont="1" applyFill="1" applyBorder="1" applyAlignment="1">
      <alignment horizontal="center" vertical="center" wrapText="1"/>
    </xf>
    <xf numFmtId="0" fontId="87" fillId="40" borderId="56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left" wrapText="1"/>
    </xf>
    <xf numFmtId="0" fontId="55" fillId="0" borderId="0" xfId="0" applyFont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3" fillId="0" borderId="59" xfId="0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center" vertical="center" wrapText="1"/>
    </xf>
    <xf numFmtId="0" fontId="13" fillId="0" borderId="60" xfId="0" applyFont="1" applyFill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0" fontId="13" fillId="0" borderId="62" xfId="0" applyFont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54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4" fillId="0" borderId="63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88" fillId="0" borderId="31" xfId="0" applyFont="1" applyBorder="1" applyAlignment="1">
      <alignment horizontal="center" vertical="center"/>
    </xf>
    <xf numFmtId="0" fontId="88" fillId="0" borderId="51" xfId="0" applyFont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69" xfId="0" applyFont="1" applyBorder="1" applyAlignment="1">
      <alignment horizontal="center" vertical="center" wrapText="1"/>
    </xf>
    <xf numFmtId="0" fontId="13" fillId="0" borderId="67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71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0" fillId="0" borderId="49" xfId="0" applyFont="1" applyBorder="1" applyAlignment="1">
      <alignment horizontal="center" vertical="center" wrapText="1"/>
    </xf>
    <xf numFmtId="0" fontId="20" fillId="0" borderId="6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20" fillId="0" borderId="56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69" xfId="0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67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68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108"/>
  <sheetViews>
    <sheetView view="pageBreakPreview" zoomScale="85" zoomScaleNormal="85" zoomScaleSheetLayoutView="85" workbookViewId="0" topLeftCell="A1">
      <selection activeCell="M12" sqref="M12"/>
    </sheetView>
  </sheetViews>
  <sheetFormatPr defaultColWidth="9.00390625" defaultRowHeight="12.75"/>
  <cols>
    <col min="1" max="1" width="82.00390625" style="35" customWidth="1"/>
    <col min="2" max="2" width="7.50390625" style="50" customWidth="1"/>
    <col min="3" max="3" width="7.50390625" style="42" customWidth="1"/>
    <col min="4" max="4" width="12.00390625" style="103" customWidth="1"/>
    <col min="5" max="6" width="7.50390625" style="42" customWidth="1"/>
    <col min="7" max="7" width="12.00390625" style="103" customWidth="1"/>
    <col min="8" max="9" width="7.50390625" style="42" customWidth="1"/>
    <col min="10" max="10" width="12.00390625" style="43" customWidth="1"/>
    <col min="11" max="12" width="7.50390625" style="42" customWidth="1"/>
    <col min="13" max="13" width="12.00390625" style="103" customWidth="1"/>
    <col min="14" max="15" width="7.50390625" style="42" customWidth="1"/>
    <col min="16" max="16" width="12.00390625" style="104" customWidth="1"/>
  </cols>
  <sheetData>
    <row r="1" spans="1:16" ht="26.25" customHeight="1">
      <c r="A1" s="247" t="s">
        <v>175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</row>
    <row r="2" spans="1:16" ht="16.5" customHeight="1">
      <c r="A2" s="248" t="s">
        <v>94</v>
      </c>
      <c r="B2" s="249" t="s">
        <v>67</v>
      </c>
      <c r="C2" s="249"/>
      <c r="D2" s="250" t="s">
        <v>109</v>
      </c>
      <c r="E2" s="249" t="s">
        <v>68</v>
      </c>
      <c r="F2" s="249"/>
      <c r="G2" s="250" t="s">
        <v>110</v>
      </c>
      <c r="H2" s="249" t="s">
        <v>69</v>
      </c>
      <c r="I2" s="249"/>
      <c r="J2" s="250" t="s">
        <v>111</v>
      </c>
      <c r="K2" s="249" t="s">
        <v>70</v>
      </c>
      <c r="L2" s="249"/>
      <c r="M2" s="250" t="s">
        <v>112</v>
      </c>
      <c r="N2" s="249" t="s">
        <v>71</v>
      </c>
      <c r="O2" s="249"/>
      <c r="P2" s="250" t="s">
        <v>113</v>
      </c>
    </row>
    <row r="3" spans="1:16" ht="35.25" customHeight="1">
      <c r="A3" s="248"/>
      <c r="B3" s="251" t="s">
        <v>160</v>
      </c>
      <c r="C3" s="251"/>
      <c r="D3" s="250"/>
      <c r="E3" s="251" t="s">
        <v>134</v>
      </c>
      <c r="F3" s="251"/>
      <c r="G3" s="250"/>
      <c r="H3" s="251" t="s">
        <v>132</v>
      </c>
      <c r="I3" s="251"/>
      <c r="J3" s="250"/>
      <c r="K3" s="251" t="s">
        <v>127</v>
      </c>
      <c r="L3" s="251"/>
      <c r="M3" s="250"/>
      <c r="N3" s="251" t="s">
        <v>120</v>
      </c>
      <c r="O3" s="251"/>
      <c r="P3" s="250"/>
    </row>
    <row r="4" spans="1:16" ht="33.75" customHeight="1">
      <c r="A4" s="248"/>
      <c r="B4" s="25" t="s">
        <v>18</v>
      </c>
      <c r="C4" s="33" t="s">
        <v>20</v>
      </c>
      <c r="D4" s="250"/>
      <c r="E4" s="33" t="s">
        <v>18</v>
      </c>
      <c r="F4" s="33" t="s">
        <v>20</v>
      </c>
      <c r="G4" s="250"/>
      <c r="H4" s="33" t="s">
        <v>18</v>
      </c>
      <c r="I4" s="33" t="s">
        <v>20</v>
      </c>
      <c r="J4" s="250"/>
      <c r="K4" s="33" t="s">
        <v>18</v>
      </c>
      <c r="L4" s="33" t="s">
        <v>20</v>
      </c>
      <c r="M4" s="250"/>
      <c r="N4" s="25" t="s">
        <v>18</v>
      </c>
      <c r="O4" s="33" t="s">
        <v>20</v>
      </c>
      <c r="P4" s="250"/>
    </row>
    <row r="5" spans="1:16" s="3" customFormat="1" ht="15.75" customHeight="1">
      <c r="A5" s="46" t="s">
        <v>33</v>
      </c>
      <c r="B5" s="39"/>
      <c r="C5" s="39"/>
      <c r="D5" s="101"/>
      <c r="E5" s="39"/>
      <c r="F5" s="41"/>
      <c r="G5" s="101"/>
      <c r="H5" s="39"/>
      <c r="I5" s="39"/>
      <c r="J5" s="101"/>
      <c r="K5" s="39"/>
      <c r="L5" s="39"/>
      <c r="M5" s="101"/>
      <c r="N5" s="39"/>
      <c r="O5" s="39"/>
      <c r="P5" s="39"/>
    </row>
    <row r="6" spans="1:16" s="3" customFormat="1" ht="15.75" customHeight="1">
      <c r="A6" s="47" t="s">
        <v>149</v>
      </c>
      <c r="B6" s="178">
        <v>0</v>
      </c>
      <c r="C6" s="41">
        <v>0</v>
      </c>
      <c r="D6" s="101">
        <f>B6-C6</f>
        <v>0</v>
      </c>
      <c r="E6" s="178">
        <v>0</v>
      </c>
      <c r="F6" s="41">
        <v>0</v>
      </c>
      <c r="G6" s="101">
        <f>E6-F6</f>
        <v>0</v>
      </c>
      <c r="H6" s="178">
        <v>0</v>
      </c>
      <c r="I6" s="41">
        <v>0</v>
      </c>
      <c r="J6" s="101">
        <f>H6-I6</f>
        <v>0</v>
      </c>
      <c r="K6" s="178">
        <v>0</v>
      </c>
      <c r="L6" s="41">
        <v>0</v>
      </c>
      <c r="M6" s="101">
        <f>K6-L6</f>
        <v>0</v>
      </c>
      <c r="N6" s="178">
        <v>0</v>
      </c>
      <c r="O6" s="39">
        <f aca="true" t="shared" si="0" ref="O6:P8">M6-N6</f>
        <v>0</v>
      </c>
      <c r="P6" s="101">
        <f t="shared" si="0"/>
        <v>0</v>
      </c>
    </row>
    <row r="7" spans="1:16" s="3" customFormat="1" ht="15">
      <c r="A7" s="47" t="s">
        <v>72</v>
      </c>
      <c r="B7" s="178">
        <v>0</v>
      </c>
      <c r="C7" s="39">
        <v>0</v>
      </c>
      <c r="D7" s="101">
        <f>B7-C7</f>
        <v>0</v>
      </c>
      <c r="E7" s="178">
        <v>0</v>
      </c>
      <c r="F7" s="41">
        <v>0</v>
      </c>
      <c r="G7" s="101">
        <f>E7-F7</f>
        <v>0</v>
      </c>
      <c r="H7" s="178">
        <v>0</v>
      </c>
      <c r="I7" s="39">
        <v>0</v>
      </c>
      <c r="J7" s="101">
        <f>H7-I7</f>
        <v>0</v>
      </c>
      <c r="K7" s="178">
        <v>0</v>
      </c>
      <c r="L7" s="39">
        <v>0</v>
      </c>
      <c r="M7" s="101">
        <f>K7-L7</f>
        <v>0</v>
      </c>
      <c r="N7" s="178">
        <v>0</v>
      </c>
      <c r="O7" s="39">
        <f t="shared" si="0"/>
        <v>0</v>
      </c>
      <c r="P7" s="101">
        <f t="shared" si="0"/>
        <v>0</v>
      </c>
    </row>
    <row r="8" spans="1:16" s="3" customFormat="1" ht="15">
      <c r="A8" s="47" t="s">
        <v>89</v>
      </c>
      <c r="B8" s="178">
        <v>0</v>
      </c>
      <c r="C8" s="39">
        <v>0</v>
      </c>
      <c r="D8" s="101">
        <f>B8-C8</f>
        <v>0</v>
      </c>
      <c r="E8" s="178">
        <v>0</v>
      </c>
      <c r="F8" s="39">
        <v>0</v>
      </c>
      <c r="G8" s="101">
        <f>E8-F8</f>
        <v>0</v>
      </c>
      <c r="H8" s="178">
        <v>0</v>
      </c>
      <c r="I8" s="39">
        <v>0</v>
      </c>
      <c r="J8" s="101">
        <f>H8-I8</f>
        <v>0</v>
      </c>
      <c r="K8" s="178">
        <v>0</v>
      </c>
      <c r="L8" s="39">
        <v>0</v>
      </c>
      <c r="M8" s="101">
        <f>K8-L8</f>
        <v>0</v>
      </c>
      <c r="N8" s="178">
        <v>0</v>
      </c>
      <c r="O8" s="39">
        <f t="shared" si="0"/>
        <v>0</v>
      </c>
      <c r="P8" s="101">
        <f t="shared" si="0"/>
        <v>0</v>
      </c>
    </row>
    <row r="9" spans="1:16" s="3" customFormat="1" ht="15">
      <c r="A9" s="47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</row>
    <row r="10" spans="1:16" ht="15">
      <c r="A10" s="46" t="s">
        <v>34</v>
      </c>
      <c r="B10" s="39"/>
      <c r="C10" s="40"/>
      <c r="D10" s="101"/>
      <c r="E10" s="39"/>
      <c r="F10" s="40"/>
      <c r="G10" s="101"/>
      <c r="H10" s="39"/>
      <c r="I10" s="40"/>
      <c r="J10" s="101"/>
      <c r="K10" s="39"/>
      <c r="L10" s="40"/>
      <c r="M10" s="101"/>
      <c r="N10" s="39"/>
      <c r="O10" s="40"/>
      <c r="P10" s="39"/>
    </row>
    <row r="11" spans="1:16" s="3" customFormat="1" ht="15">
      <c r="A11" s="47" t="s">
        <v>74</v>
      </c>
      <c r="B11" s="178">
        <v>0</v>
      </c>
      <c r="C11" s="39">
        <v>0</v>
      </c>
      <c r="D11" s="101">
        <f>B11-C11</f>
        <v>0</v>
      </c>
      <c r="E11" s="178">
        <v>0</v>
      </c>
      <c r="F11" s="39">
        <v>0</v>
      </c>
      <c r="G11" s="101">
        <f>E11-F11</f>
        <v>0</v>
      </c>
      <c r="H11" s="178">
        <v>0</v>
      </c>
      <c r="I11" s="39">
        <f>Бюджет!E7</f>
        <v>0</v>
      </c>
      <c r="J11" s="101">
        <f>H11-I11</f>
        <v>0</v>
      </c>
      <c r="K11" s="178">
        <v>18</v>
      </c>
      <c r="L11" s="39">
        <f>Бюджет!F7</f>
        <v>13</v>
      </c>
      <c r="M11" s="244">
        <f>K11-L11-1</f>
        <v>4</v>
      </c>
      <c r="N11" s="178">
        <v>17</v>
      </c>
      <c r="O11" s="39">
        <f>Бюджет!G7</f>
        <v>0</v>
      </c>
      <c r="P11" s="101">
        <f>N11-O11</f>
        <v>17</v>
      </c>
    </row>
    <row r="12" spans="1:16" ht="15">
      <c r="A12" s="34"/>
      <c r="B12" s="39"/>
      <c r="C12" s="40"/>
      <c r="D12" s="101"/>
      <c r="E12" s="39"/>
      <c r="F12" s="40"/>
      <c r="G12" s="101"/>
      <c r="H12" s="39"/>
      <c r="I12" s="40"/>
      <c r="J12" s="101"/>
      <c r="K12" s="39"/>
      <c r="L12" s="40"/>
      <c r="M12" s="101"/>
      <c r="N12" s="39"/>
      <c r="O12" s="40"/>
      <c r="P12" s="39"/>
    </row>
    <row r="13" spans="1:16" ht="15">
      <c r="A13" s="46" t="s">
        <v>35</v>
      </c>
      <c r="B13" s="39"/>
      <c r="C13" s="40"/>
      <c r="D13" s="101"/>
      <c r="E13" s="39"/>
      <c r="F13" s="40"/>
      <c r="G13" s="101"/>
      <c r="H13" s="39"/>
      <c r="I13" s="40"/>
      <c r="J13" s="101"/>
      <c r="K13" s="39"/>
      <c r="L13" s="40"/>
      <c r="M13" s="101"/>
      <c r="N13" s="39"/>
      <c r="O13" s="40"/>
      <c r="P13" s="39"/>
    </row>
    <row r="14" spans="1:16" s="3" customFormat="1" ht="15">
      <c r="A14" s="47" t="s">
        <v>75</v>
      </c>
      <c r="B14" s="178">
        <v>0</v>
      </c>
      <c r="C14" s="39">
        <v>0</v>
      </c>
      <c r="D14" s="101">
        <f>B14-C14</f>
        <v>0</v>
      </c>
      <c r="E14" s="178">
        <v>0</v>
      </c>
      <c r="F14" s="41">
        <v>0</v>
      </c>
      <c r="G14" s="101">
        <f>E14-F14</f>
        <v>0</v>
      </c>
      <c r="H14" s="178">
        <v>0</v>
      </c>
      <c r="I14" s="41">
        <v>0</v>
      </c>
      <c r="J14" s="101">
        <f>H14-I14</f>
        <v>0</v>
      </c>
      <c r="K14" s="178">
        <v>0</v>
      </c>
      <c r="L14" s="41">
        <f>Бюджет!F6</f>
        <v>1</v>
      </c>
      <c r="M14" s="101">
        <f>K14-L14</f>
        <v>-1</v>
      </c>
      <c r="N14" s="178">
        <v>0</v>
      </c>
      <c r="O14" s="39">
        <f>Бюджет!G6</f>
        <v>0</v>
      </c>
      <c r="P14" s="101">
        <f>N14-O14</f>
        <v>0</v>
      </c>
    </row>
    <row r="15" spans="1:16" ht="15">
      <c r="A15" s="34"/>
      <c r="B15" s="39"/>
      <c r="C15" s="40"/>
      <c r="D15" s="101"/>
      <c r="E15" s="39"/>
      <c r="F15" s="40"/>
      <c r="G15" s="101"/>
      <c r="H15" s="39"/>
      <c r="I15" s="40"/>
      <c r="J15" s="101"/>
      <c r="K15" s="39"/>
      <c r="L15" s="40"/>
      <c r="M15" s="101"/>
      <c r="N15" s="39"/>
      <c r="O15" s="40"/>
      <c r="P15" s="39"/>
    </row>
    <row r="16" spans="1:16" ht="33.75" customHeight="1">
      <c r="A16" s="46" t="s">
        <v>36</v>
      </c>
      <c r="B16" s="39"/>
      <c r="C16" s="40"/>
      <c r="D16" s="101"/>
      <c r="E16" s="39"/>
      <c r="F16" s="40"/>
      <c r="G16" s="101"/>
      <c r="H16" s="39"/>
      <c r="I16" s="40"/>
      <c r="J16" s="101"/>
      <c r="K16" s="39"/>
      <c r="L16" s="40"/>
      <c r="M16" s="101"/>
      <c r="N16" s="39"/>
      <c r="O16" s="40"/>
      <c r="P16" s="39"/>
    </row>
    <row r="17" spans="1:16" s="1" customFormat="1" ht="15" customHeight="1">
      <c r="A17" s="171" t="s">
        <v>150</v>
      </c>
      <c r="B17" s="178">
        <v>0</v>
      </c>
      <c r="C17" s="41">
        <v>0</v>
      </c>
      <c r="D17" s="101">
        <f>B17-C17</f>
        <v>0</v>
      </c>
      <c r="E17" s="178">
        <v>0</v>
      </c>
      <c r="F17" s="41">
        <v>0</v>
      </c>
      <c r="G17" s="173">
        <f>G19</f>
        <v>0</v>
      </c>
      <c r="H17" s="178">
        <v>0</v>
      </c>
      <c r="I17" s="41">
        <v>0</v>
      </c>
      <c r="J17" s="101">
        <f>H17-I17</f>
        <v>0</v>
      </c>
      <c r="K17" s="178">
        <v>0</v>
      </c>
      <c r="L17" s="41">
        <v>0</v>
      </c>
      <c r="M17" s="101">
        <f>K17-L17</f>
        <v>0</v>
      </c>
      <c r="N17" s="178">
        <v>0</v>
      </c>
      <c r="O17" s="41">
        <v>0</v>
      </c>
      <c r="P17" s="101">
        <f>N17-O17</f>
        <v>0</v>
      </c>
    </row>
    <row r="18" spans="1:16" ht="15">
      <c r="A18" s="34"/>
      <c r="B18" s="39"/>
      <c r="C18" s="40"/>
      <c r="D18" s="101"/>
      <c r="E18" s="39"/>
      <c r="F18" s="40"/>
      <c r="G18" s="101"/>
      <c r="H18" s="39"/>
      <c r="I18" s="40"/>
      <c r="J18" s="101"/>
      <c r="K18" s="39"/>
      <c r="L18" s="40"/>
      <c r="M18" s="101"/>
      <c r="N18" s="39"/>
      <c r="O18" s="40"/>
      <c r="P18" s="39"/>
    </row>
    <row r="19" spans="1:16" ht="15">
      <c r="A19" s="46" t="s">
        <v>37</v>
      </c>
      <c r="B19" s="39"/>
      <c r="C19" s="40"/>
      <c r="D19" s="101"/>
      <c r="E19" s="39"/>
      <c r="F19" s="40"/>
      <c r="G19" s="101"/>
      <c r="H19" s="39"/>
      <c r="I19" s="40"/>
      <c r="J19" s="101"/>
      <c r="K19" s="39"/>
      <c r="L19" s="40"/>
      <c r="M19" s="101"/>
      <c r="N19" s="39"/>
      <c r="O19" s="40"/>
      <c r="P19" s="39"/>
    </row>
    <row r="20" spans="1:16" ht="15">
      <c r="A20" s="47" t="s">
        <v>90</v>
      </c>
      <c r="B20" s="48">
        <f>SUM(B21:B22)</f>
        <v>0</v>
      </c>
      <c r="C20" s="48">
        <f>SUM(C21:C22)</f>
        <v>2</v>
      </c>
      <c r="D20" s="101">
        <f aca="true" t="shared" si="1" ref="D20:D25">B20-C20</f>
        <v>-2</v>
      </c>
      <c r="E20" s="48">
        <f>SUM(E21:E22)</f>
        <v>30</v>
      </c>
      <c r="F20" s="48">
        <f>SUM(F21:F22)</f>
        <v>30</v>
      </c>
      <c r="G20" s="101">
        <f aca="true" t="shared" si="2" ref="G20:G25">E20-F20</f>
        <v>0</v>
      </c>
      <c r="H20" s="48">
        <f>SUM(H21:H22)</f>
        <v>30</v>
      </c>
      <c r="I20" s="48">
        <f>SUM(I21:I22)</f>
        <v>24</v>
      </c>
      <c r="J20" s="101">
        <f>H20-I20</f>
        <v>6</v>
      </c>
      <c r="K20" s="48">
        <f>SUM(K21:K22)</f>
        <v>23</v>
      </c>
      <c r="L20" s="48">
        <f>SUM(L21:L22)</f>
        <v>19</v>
      </c>
      <c r="M20" s="101">
        <f>K20-L20</f>
        <v>4</v>
      </c>
      <c r="N20" s="48">
        <f>SUM(N21:N22)</f>
        <v>22</v>
      </c>
      <c r="O20" s="48">
        <f>SUM(O21:O22)</f>
        <v>2</v>
      </c>
      <c r="P20" s="101">
        <f>N20-O20</f>
        <v>20</v>
      </c>
    </row>
    <row r="21" spans="1:16" ht="15">
      <c r="A21" s="38" t="s">
        <v>114</v>
      </c>
      <c r="B21" s="178"/>
      <c r="C21" s="39">
        <f>Бюджет!C8</f>
        <v>2</v>
      </c>
      <c r="D21" s="101">
        <f t="shared" si="1"/>
        <v>-2</v>
      </c>
      <c r="E21" s="178">
        <v>15</v>
      </c>
      <c r="F21" s="39">
        <f>Бюджет!D8</f>
        <v>15</v>
      </c>
      <c r="G21" s="101">
        <f t="shared" si="2"/>
        <v>0</v>
      </c>
      <c r="H21" s="178">
        <v>15</v>
      </c>
      <c r="I21" s="39">
        <f>Бюджет!E8</f>
        <v>12</v>
      </c>
      <c r="J21" s="101">
        <f>H21-I21</f>
        <v>3</v>
      </c>
      <c r="K21" s="178">
        <v>12</v>
      </c>
      <c r="L21" s="39">
        <f>Бюджет!F8</f>
        <v>8</v>
      </c>
      <c r="M21" s="101">
        <f>K21-L21</f>
        <v>4</v>
      </c>
      <c r="N21" s="178">
        <v>10</v>
      </c>
      <c r="O21" s="39">
        <f>Бюджет!G8</f>
        <v>2</v>
      </c>
      <c r="P21" s="101">
        <f>N21-O21</f>
        <v>8</v>
      </c>
    </row>
    <row r="22" spans="1:16" ht="15">
      <c r="A22" s="38" t="s">
        <v>124</v>
      </c>
      <c r="B22" s="178"/>
      <c r="C22" s="39">
        <f>Бюджет!C9</f>
        <v>0</v>
      </c>
      <c r="D22" s="101">
        <f t="shared" si="1"/>
        <v>0</v>
      </c>
      <c r="E22" s="178">
        <v>15</v>
      </c>
      <c r="F22" s="39">
        <f>Бюджет!D9</f>
        <v>15</v>
      </c>
      <c r="G22" s="101">
        <f t="shared" si="2"/>
        <v>0</v>
      </c>
      <c r="H22" s="178">
        <v>15</v>
      </c>
      <c r="I22" s="39">
        <f>Бюджет!E9</f>
        <v>12</v>
      </c>
      <c r="J22" s="101">
        <f>H22-I22</f>
        <v>3</v>
      </c>
      <c r="K22" s="178">
        <v>11</v>
      </c>
      <c r="L22" s="39">
        <f>Бюджет!F9</f>
        <v>11</v>
      </c>
      <c r="M22" s="101">
        <f>K22-L22</f>
        <v>0</v>
      </c>
      <c r="N22" s="178">
        <v>12</v>
      </c>
      <c r="O22" s="39">
        <f>Бюджет!G9</f>
        <v>0</v>
      </c>
      <c r="P22" s="101">
        <f>N22-O22</f>
        <v>12</v>
      </c>
    </row>
    <row r="23" spans="1:16" ht="15">
      <c r="A23" s="228" t="s">
        <v>166</v>
      </c>
      <c r="B23" s="178">
        <v>20</v>
      </c>
      <c r="C23" s="39">
        <f>Бюджет!C10</f>
        <v>20</v>
      </c>
      <c r="D23" s="101">
        <f t="shared" si="1"/>
        <v>0</v>
      </c>
      <c r="E23" s="178">
        <v>0</v>
      </c>
      <c r="F23" s="39">
        <f>Бюджет!D10</f>
        <v>0</v>
      </c>
      <c r="G23" s="101">
        <f t="shared" si="2"/>
        <v>0</v>
      </c>
      <c r="H23" s="178">
        <v>0</v>
      </c>
      <c r="I23" s="39"/>
      <c r="J23" s="101"/>
      <c r="K23" s="178">
        <v>0</v>
      </c>
      <c r="L23" s="39"/>
      <c r="M23" s="101"/>
      <c r="N23" s="178">
        <v>0</v>
      </c>
      <c r="O23" s="39"/>
      <c r="P23" s="101"/>
    </row>
    <row r="24" spans="1:16" ht="48" customHeight="1">
      <c r="A24" s="228" t="s">
        <v>171</v>
      </c>
      <c r="B24" s="178">
        <v>20</v>
      </c>
      <c r="C24" s="39">
        <f>Бюджет!C11</f>
        <v>20</v>
      </c>
      <c r="D24" s="101">
        <f t="shared" si="1"/>
        <v>0</v>
      </c>
      <c r="E24" s="178">
        <v>0</v>
      </c>
      <c r="F24" s="39">
        <f>Бюджет!D11</f>
        <v>0</v>
      </c>
      <c r="G24" s="101">
        <f t="shared" si="2"/>
        <v>0</v>
      </c>
      <c r="H24" s="178">
        <v>0</v>
      </c>
      <c r="I24" s="39"/>
      <c r="J24" s="101"/>
      <c r="K24" s="178">
        <v>0</v>
      </c>
      <c r="L24" s="39"/>
      <c r="M24" s="101"/>
      <c r="N24" s="178">
        <v>0</v>
      </c>
      <c r="O24" s="39"/>
      <c r="P24" s="101"/>
    </row>
    <row r="25" spans="1:16" ht="15">
      <c r="A25" s="47" t="s">
        <v>76</v>
      </c>
      <c r="B25" s="178">
        <v>0</v>
      </c>
      <c r="C25" s="39">
        <v>0</v>
      </c>
      <c r="D25" s="101">
        <f t="shared" si="1"/>
        <v>0</v>
      </c>
      <c r="E25" s="178">
        <v>0</v>
      </c>
      <c r="F25" s="39">
        <v>0</v>
      </c>
      <c r="G25" s="101">
        <f t="shared" si="2"/>
        <v>0</v>
      </c>
      <c r="H25" s="178">
        <v>0</v>
      </c>
      <c r="I25" s="39">
        <v>0</v>
      </c>
      <c r="J25" s="101">
        <f>H25-I25</f>
        <v>0</v>
      </c>
      <c r="K25" s="178">
        <v>0</v>
      </c>
      <c r="L25" s="41">
        <f>Бюджет!F12</f>
        <v>0</v>
      </c>
      <c r="M25" s="101">
        <f>K25-L25</f>
        <v>0</v>
      </c>
      <c r="N25" s="178">
        <v>0</v>
      </c>
      <c r="O25" s="39">
        <f>Бюджет!G12</f>
        <v>1</v>
      </c>
      <c r="P25" s="101">
        <f>N25-O25</f>
        <v>-1</v>
      </c>
    </row>
    <row r="26" spans="1:16" ht="15">
      <c r="A26" s="34"/>
      <c r="B26" s="39"/>
      <c r="C26" s="40"/>
      <c r="D26" s="101"/>
      <c r="E26" s="39"/>
      <c r="F26" s="40"/>
      <c r="G26" s="101"/>
      <c r="H26" s="39"/>
      <c r="I26" s="40"/>
      <c r="J26" s="101"/>
      <c r="K26" s="39"/>
      <c r="L26" s="40"/>
      <c r="M26" s="101"/>
      <c r="N26" s="40"/>
      <c r="O26" s="40"/>
      <c r="P26" s="39"/>
    </row>
    <row r="27" spans="1:16" ht="15">
      <c r="A27" s="46" t="s">
        <v>38</v>
      </c>
      <c r="B27" s="39"/>
      <c r="C27" s="40"/>
      <c r="D27" s="101"/>
      <c r="E27" s="39"/>
      <c r="F27" s="40"/>
      <c r="G27" s="101"/>
      <c r="H27" s="40"/>
      <c r="I27" s="40"/>
      <c r="J27" s="101"/>
      <c r="K27" s="40"/>
      <c r="L27" s="40"/>
      <c r="M27" s="101"/>
      <c r="N27" s="40"/>
      <c r="O27" s="40"/>
      <c r="P27" s="39"/>
    </row>
    <row r="28" spans="1:16" ht="15">
      <c r="A28" s="8" t="s">
        <v>151</v>
      </c>
      <c r="B28" s="48">
        <f>SUM(B29:B29)</f>
        <v>0</v>
      </c>
      <c r="C28" s="48">
        <f>SUM(C29:C29)</f>
        <v>0</v>
      </c>
      <c r="D28" s="101">
        <f>B28-C28</f>
        <v>0</v>
      </c>
      <c r="E28" s="48">
        <f>SUM(E29:E29)</f>
        <v>0</v>
      </c>
      <c r="F28" s="48">
        <f>SUM(F29:F29)</f>
        <v>0</v>
      </c>
      <c r="G28" s="101">
        <f>E28-F28</f>
        <v>0</v>
      </c>
      <c r="H28" s="48">
        <f>SUM(H29:H29)</f>
        <v>0</v>
      </c>
      <c r="I28" s="48">
        <f>SUM(I29:I29)</f>
        <v>0</v>
      </c>
      <c r="J28" s="101">
        <f>H28-I28</f>
        <v>0</v>
      </c>
      <c r="K28" s="48">
        <f>SUM(K29:K29)</f>
        <v>0</v>
      </c>
      <c r="L28" s="48">
        <f>SUM(L29:L29)</f>
        <v>0</v>
      </c>
      <c r="M28" s="101">
        <f>K28-L28</f>
        <v>0</v>
      </c>
      <c r="N28" s="48">
        <f>SUM(N29:N29)</f>
        <v>0</v>
      </c>
      <c r="O28" s="48">
        <f>SUM(O29:O29)</f>
        <v>0</v>
      </c>
      <c r="P28" s="101">
        <f>N28-O28</f>
        <v>0</v>
      </c>
    </row>
    <row r="29" spans="1:16" ht="15">
      <c r="A29" s="9" t="s">
        <v>78</v>
      </c>
      <c r="B29" s="178">
        <v>0</v>
      </c>
      <c r="C29" s="39">
        <v>0</v>
      </c>
      <c r="D29" s="101">
        <f>B29-C29</f>
        <v>0</v>
      </c>
      <c r="E29" s="178">
        <v>0</v>
      </c>
      <c r="F29" s="39">
        <v>0</v>
      </c>
      <c r="G29" s="101">
        <f>E29-F29</f>
        <v>0</v>
      </c>
      <c r="H29" s="178">
        <v>0</v>
      </c>
      <c r="I29" s="39">
        <v>0</v>
      </c>
      <c r="J29" s="101">
        <f>H29-I29</f>
        <v>0</v>
      </c>
      <c r="K29" s="178">
        <v>0</v>
      </c>
      <c r="L29" s="41">
        <f>Бюджет!F4</f>
        <v>0</v>
      </c>
      <c r="M29" s="101">
        <f>K29-L29</f>
        <v>0</v>
      </c>
      <c r="N29" s="178">
        <v>0</v>
      </c>
      <c r="O29" s="41">
        <f>Бюджет!G4</f>
        <v>0</v>
      </c>
      <c r="P29" s="101">
        <f>N29-O29</f>
        <v>0</v>
      </c>
    </row>
    <row r="30" spans="1:16" ht="15">
      <c r="A30" s="34"/>
      <c r="B30" s="39"/>
      <c r="C30" s="40"/>
      <c r="D30" s="101"/>
      <c r="E30" s="39"/>
      <c r="F30" s="40"/>
      <c r="G30" s="101"/>
      <c r="H30" s="39"/>
      <c r="I30" s="40"/>
      <c r="J30" s="101"/>
      <c r="K30" s="39"/>
      <c r="L30" s="40"/>
      <c r="M30" s="101"/>
      <c r="N30" s="39"/>
      <c r="O30" s="40"/>
      <c r="P30" s="39"/>
    </row>
    <row r="31" spans="1:16" ht="15">
      <c r="A31" s="46" t="s">
        <v>39</v>
      </c>
      <c r="B31" s="39"/>
      <c r="C31" s="40"/>
      <c r="D31" s="101"/>
      <c r="E31" s="39"/>
      <c r="F31" s="40"/>
      <c r="G31" s="101"/>
      <c r="H31" s="39"/>
      <c r="I31" s="40"/>
      <c r="J31" s="101"/>
      <c r="K31" s="39"/>
      <c r="L31" s="40"/>
      <c r="M31" s="101"/>
      <c r="N31" s="39"/>
      <c r="O31" s="40"/>
      <c r="P31" s="39"/>
    </row>
    <row r="32" spans="1:16" s="3" customFormat="1" ht="15">
      <c r="A32" s="47" t="s">
        <v>81</v>
      </c>
      <c r="B32" s="178">
        <v>0</v>
      </c>
      <c r="C32" s="39">
        <v>0</v>
      </c>
      <c r="D32" s="101">
        <f>B32-C32</f>
        <v>0</v>
      </c>
      <c r="E32" s="178">
        <v>0</v>
      </c>
      <c r="F32" s="39">
        <v>0</v>
      </c>
      <c r="G32" s="101">
        <f>E32-F32</f>
        <v>0</v>
      </c>
      <c r="H32" s="178">
        <v>0</v>
      </c>
      <c r="I32" s="39">
        <v>0</v>
      </c>
      <c r="J32" s="101">
        <f>H32-I32</f>
        <v>0</v>
      </c>
      <c r="K32" s="178">
        <v>0</v>
      </c>
      <c r="L32" s="39">
        <f>Бюджет!F5</f>
        <v>0</v>
      </c>
      <c r="M32" s="101">
        <f>K32-L32</f>
        <v>0</v>
      </c>
      <c r="N32" s="178">
        <v>0</v>
      </c>
      <c r="O32" s="41">
        <f>Бюджет!G5</f>
        <v>0</v>
      </c>
      <c r="P32" s="101">
        <f>N32-O32</f>
        <v>0</v>
      </c>
    </row>
    <row r="33" spans="1:16" ht="15">
      <c r="A33" s="34"/>
      <c r="B33" s="39"/>
      <c r="C33" s="40"/>
      <c r="D33" s="101"/>
      <c r="E33" s="39"/>
      <c r="F33" s="40"/>
      <c r="G33" s="101"/>
      <c r="H33" s="39"/>
      <c r="I33" s="40"/>
      <c r="J33" s="101"/>
      <c r="K33" s="39"/>
      <c r="L33" s="40"/>
      <c r="M33" s="101"/>
      <c r="N33" s="39"/>
      <c r="O33" s="40"/>
      <c r="P33" s="39"/>
    </row>
    <row r="34" spans="1:16" ht="15">
      <c r="A34" s="46" t="s">
        <v>40</v>
      </c>
      <c r="B34" s="39"/>
      <c r="C34" s="40"/>
      <c r="D34" s="101"/>
      <c r="E34" s="39"/>
      <c r="F34" s="40"/>
      <c r="G34" s="101"/>
      <c r="H34" s="39"/>
      <c r="I34" s="40"/>
      <c r="J34" s="101"/>
      <c r="K34" s="39"/>
      <c r="L34" s="40"/>
      <c r="M34" s="101"/>
      <c r="N34" s="39"/>
      <c r="O34" s="40"/>
      <c r="P34" s="39"/>
    </row>
    <row r="35" spans="1:16" s="3" customFormat="1" ht="15">
      <c r="A35" s="47" t="s">
        <v>82</v>
      </c>
      <c r="B35" s="178">
        <v>0</v>
      </c>
      <c r="C35" s="39">
        <v>0</v>
      </c>
      <c r="D35" s="101">
        <f>B35-C35</f>
        <v>0</v>
      </c>
      <c r="E35" s="178">
        <v>0</v>
      </c>
      <c r="F35" s="39">
        <v>0</v>
      </c>
      <c r="G35" s="101">
        <f>E35-F35</f>
        <v>0</v>
      </c>
      <c r="H35" s="178">
        <v>0</v>
      </c>
      <c r="I35" s="39">
        <v>0</v>
      </c>
      <c r="J35" s="101">
        <f>H35-I35</f>
        <v>0</v>
      </c>
      <c r="K35" s="178">
        <v>0</v>
      </c>
      <c r="L35" s="39">
        <f>Бюджет!F17</f>
        <v>0</v>
      </c>
      <c r="M35" s="101">
        <f>K35-L35</f>
        <v>0</v>
      </c>
      <c r="N35" s="178">
        <v>0</v>
      </c>
      <c r="O35" s="41">
        <v>0</v>
      </c>
      <c r="P35" s="101">
        <f>N35-O35</f>
        <v>0</v>
      </c>
    </row>
    <row r="36" spans="1:16" ht="15">
      <c r="A36" s="34"/>
      <c r="B36" s="39"/>
      <c r="C36" s="40"/>
      <c r="D36" s="101"/>
      <c r="E36" s="39"/>
      <c r="F36" s="40"/>
      <c r="G36" s="101"/>
      <c r="H36" s="39"/>
      <c r="I36" s="40"/>
      <c r="J36" s="101"/>
      <c r="K36" s="39"/>
      <c r="L36" s="40"/>
      <c r="M36" s="101"/>
      <c r="N36" s="39"/>
      <c r="O36" s="40"/>
      <c r="P36" s="39"/>
    </row>
    <row r="37" spans="1:16" ht="15">
      <c r="A37" s="47"/>
      <c r="B37" s="39"/>
      <c r="C37" s="39"/>
      <c r="D37" s="101"/>
      <c r="E37" s="39"/>
      <c r="F37" s="39"/>
      <c r="G37" s="101"/>
      <c r="H37" s="39"/>
      <c r="I37" s="39"/>
      <c r="J37" s="101"/>
      <c r="K37" s="39"/>
      <c r="L37" s="39"/>
      <c r="M37" s="101"/>
      <c r="N37" s="39"/>
      <c r="O37" s="39"/>
      <c r="P37" s="101"/>
    </row>
    <row r="38" spans="1:16" s="3" customFormat="1" ht="15.75" customHeight="1" hidden="1">
      <c r="A38" s="131" t="s">
        <v>17</v>
      </c>
      <c r="B38" s="222">
        <f>SUM(B5:B6,B7:B14,B15:B20,B25,B28,B30:B37)</f>
        <v>0</v>
      </c>
      <c r="C38" s="223">
        <f>SUM(C5:C6,C7:C14,C15:C20,C25,C28,C30:C37)</f>
        <v>2</v>
      </c>
      <c r="D38" s="101"/>
      <c r="E38" s="222">
        <f>SUM(E5:E6,E7:E14,E15:E20,E25,E28,E30:E37)</f>
        <v>30</v>
      </c>
      <c r="F38" s="223">
        <f>SUM(F5:F6,F7:F14,F15:F20,F25,F28,F30:F37)</f>
        <v>30</v>
      </c>
      <c r="G38" s="101"/>
      <c r="H38" s="222">
        <f>SUM(H5:H6,H7:H14,H15:H20,H25,H28,H30:H37)</f>
        <v>30</v>
      </c>
      <c r="I38" s="223">
        <f>SUM(I5:I6,I7:I14,I15:I20,I25,I28,I30:I37)</f>
        <v>24</v>
      </c>
      <c r="J38" s="101"/>
      <c r="K38" s="222">
        <f>SUM(K5:K6,K7:K14,K15:K20,K25,K28,K30:K37)</f>
        <v>41</v>
      </c>
      <c r="L38" s="223">
        <f>SUM(L5:L6,L7:L14,L15:L20,L25,L28,L30:L37)</f>
        <v>33</v>
      </c>
      <c r="M38" s="101"/>
      <c r="N38" s="222">
        <f>SUM(N5:N6,N7:N14,N15:N20,N25,N28,N30:N37)</f>
        <v>39</v>
      </c>
      <c r="O38" s="223">
        <f>SUM(O5:O6,O7:O14,O15:O20,O25,O28,O30:O37)</f>
        <v>3</v>
      </c>
      <c r="P38" s="101"/>
    </row>
    <row r="39" spans="1:16" s="3" customFormat="1" ht="15">
      <c r="A39" s="131" t="s">
        <v>26</v>
      </c>
      <c r="B39" s="166">
        <f>SUM(B6,B7,B8,B11,B14,B20,B25,B28,B32:B36,B24,B23)</f>
        <v>40</v>
      </c>
      <c r="C39" s="173">
        <f>SUM(C6,C7,C8,C11,C14,C20,C25,C28,C32:C36,C24,C23)</f>
        <v>42</v>
      </c>
      <c r="D39" s="101">
        <f>B39-C39</f>
        <v>-2</v>
      </c>
      <c r="E39" s="166">
        <f>SUM(E6,E7,E8,E11,E14,E20,E25,E28,E32:E36)</f>
        <v>30</v>
      </c>
      <c r="F39" s="173">
        <f>SUM(F6,F7,F8,F11,F14,F20,F25,F28,F32:F36)</f>
        <v>30</v>
      </c>
      <c r="G39" s="101">
        <f>E39-F39</f>
        <v>0</v>
      </c>
      <c r="H39" s="166">
        <f>SUM(H6,H7,H8,H11,H14,H20,H25,H28,H32:H36)</f>
        <v>30</v>
      </c>
      <c r="I39" s="173">
        <f>SUM(I6,I7,I8,I11,I14,I20,I25,I28,I32:I36)</f>
        <v>24</v>
      </c>
      <c r="J39" s="101">
        <f>H39-I39</f>
        <v>6</v>
      </c>
      <c r="K39" s="166">
        <f>SUM(K6,K7,K8,K11,K14,K20,K25,K28,K32:K36)</f>
        <v>41</v>
      </c>
      <c r="L39" s="173">
        <f>SUM(L6,L7,L8,L11,L14,L20,L25,L28,L32:L36)</f>
        <v>33</v>
      </c>
      <c r="M39" s="101">
        <f>K39-L39</f>
        <v>8</v>
      </c>
      <c r="N39" s="166">
        <f>SUM(N6,N7,N8,N11,N14,N20,N25,N28,N32:N36)</f>
        <v>39</v>
      </c>
      <c r="O39" s="173">
        <f>SUM(O6,O7,O8,O11,O14,O20,O25,O28,O32:O36)</f>
        <v>3</v>
      </c>
      <c r="P39" s="101">
        <f>N39-O39</f>
        <v>36</v>
      </c>
    </row>
    <row r="40" spans="1:16" s="3" customFormat="1" ht="15.75" customHeight="1" hidden="1">
      <c r="A40" s="35" t="s">
        <v>91</v>
      </c>
      <c r="B40" s="49"/>
      <c r="C40" s="45"/>
      <c r="D40" s="102"/>
      <c r="E40" s="45"/>
      <c r="F40" s="45"/>
      <c r="G40" s="102"/>
      <c r="H40" s="45"/>
      <c r="I40" s="45"/>
      <c r="J40" s="44"/>
      <c r="K40" s="45"/>
      <c r="L40" s="45"/>
      <c r="M40" s="102"/>
      <c r="N40" s="45"/>
      <c r="O40" s="45"/>
      <c r="P40" s="45"/>
    </row>
    <row r="41" spans="1:16" s="3" customFormat="1" ht="15.75" customHeight="1" hidden="1">
      <c r="A41" s="35"/>
      <c r="B41" s="49"/>
      <c r="C41" s="45"/>
      <c r="D41" s="102"/>
      <c r="E41" s="45"/>
      <c r="F41" s="45"/>
      <c r="G41" s="102"/>
      <c r="H41" s="45"/>
      <c r="I41" s="45"/>
      <c r="J41" s="44"/>
      <c r="K41" s="45"/>
      <c r="L41" s="45"/>
      <c r="M41" s="102"/>
      <c r="N41" s="45"/>
      <c r="O41" s="45"/>
      <c r="P41" s="45"/>
    </row>
    <row r="42" spans="1:16" s="3" customFormat="1" ht="15.75" customHeight="1" hidden="1">
      <c r="A42" s="35" t="s">
        <v>92</v>
      </c>
      <c r="B42" s="49"/>
      <c r="C42" s="45"/>
      <c r="D42" s="102"/>
      <c r="E42" s="45"/>
      <c r="F42" s="45"/>
      <c r="G42" s="102"/>
      <c r="H42" s="45"/>
      <c r="I42" s="45"/>
      <c r="J42" s="44"/>
      <c r="K42" s="45"/>
      <c r="L42" s="45"/>
      <c r="M42" s="102"/>
      <c r="N42" s="45"/>
      <c r="O42" s="45"/>
      <c r="P42" s="45"/>
    </row>
    <row r="43" spans="1:16" s="3" customFormat="1" ht="15" hidden="1">
      <c r="A43" s="35"/>
      <c r="B43" s="49"/>
      <c r="C43" s="45"/>
      <c r="D43" s="102"/>
      <c r="E43" s="45"/>
      <c r="F43" s="45"/>
      <c r="G43" s="102"/>
      <c r="H43" s="45"/>
      <c r="I43" s="45"/>
      <c r="J43" s="44"/>
      <c r="K43" s="45"/>
      <c r="L43" s="45"/>
      <c r="M43" s="102"/>
      <c r="N43" s="45"/>
      <c r="O43" s="45"/>
      <c r="P43" s="45"/>
    </row>
    <row r="44" spans="1:16" s="3" customFormat="1" ht="30" hidden="1">
      <c r="A44" s="35" t="s">
        <v>100</v>
      </c>
      <c r="B44" s="49"/>
      <c r="C44" s="45"/>
      <c r="D44" s="102"/>
      <c r="E44" s="45"/>
      <c r="F44" s="45"/>
      <c r="G44" s="102"/>
      <c r="H44" s="45"/>
      <c r="I44" s="45"/>
      <c r="J44" s="44"/>
      <c r="K44" s="45"/>
      <c r="L44" s="45"/>
      <c r="M44" s="102"/>
      <c r="N44" s="45"/>
      <c r="O44" s="45"/>
      <c r="P44" s="45"/>
    </row>
    <row r="45" spans="1:16" s="3" customFormat="1" ht="15">
      <c r="A45" s="35"/>
      <c r="B45" s="49"/>
      <c r="C45" s="45"/>
      <c r="D45" s="102"/>
      <c r="E45" s="45"/>
      <c r="F45" s="45"/>
      <c r="G45" s="102"/>
      <c r="H45" s="45"/>
      <c r="I45" s="45"/>
      <c r="J45" s="44"/>
      <c r="K45" s="45"/>
      <c r="L45" s="45"/>
      <c r="M45" s="102"/>
      <c r="N45" s="45"/>
      <c r="O45" s="45"/>
      <c r="P45" s="45"/>
    </row>
    <row r="46" spans="1:16" s="3" customFormat="1" ht="15">
      <c r="A46" s="35"/>
      <c r="B46" s="49"/>
      <c r="C46" s="45"/>
      <c r="D46" s="102"/>
      <c r="E46" s="45"/>
      <c r="F46" s="45"/>
      <c r="G46" s="102"/>
      <c r="H46" s="45"/>
      <c r="I46" s="45"/>
      <c r="J46" s="44"/>
      <c r="K46" s="45"/>
      <c r="L46" s="45"/>
      <c r="M46" s="102"/>
      <c r="N46" s="45"/>
      <c r="O46" s="45"/>
      <c r="P46" s="45"/>
    </row>
    <row r="47" spans="1:16" s="3" customFormat="1" ht="15">
      <c r="A47" s="35"/>
      <c r="B47" s="49"/>
      <c r="C47" s="45"/>
      <c r="D47" s="102"/>
      <c r="E47" s="45"/>
      <c r="F47" s="45"/>
      <c r="G47" s="102"/>
      <c r="H47" s="45"/>
      <c r="I47" s="45"/>
      <c r="J47" s="44"/>
      <c r="K47" s="45"/>
      <c r="L47" s="45"/>
      <c r="M47" s="102"/>
      <c r="N47" s="45"/>
      <c r="O47" s="45"/>
      <c r="P47" s="45"/>
    </row>
    <row r="48" spans="1:16" s="3" customFormat="1" ht="15">
      <c r="A48" s="35"/>
      <c r="B48" s="49"/>
      <c r="C48" s="45"/>
      <c r="D48" s="102"/>
      <c r="E48" s="45"/>
      <c r="F48" s="45"/>
      <c r="G48" s="102"/>
      <c r="H48" s="45"/>
      <c r="I48" s="45"/>
      <c r="J48" s="44"/>
      <c r="K48" s="45"/>
      <c r="L48" s="45"/>
      <c r="M48" s="102"/>
      <c r="N48" s="45"/>
      <c r="O48" s="45"/>
      <c r="P48" s="45"/>
    </row>
    <row r="49" spans="1:16" s="3" customFormat="1" ht="15">
      <c r="A49" s="35"/>
      <c r="B49" s="49"/>
      <c r="C49" s="45"/>
      <c r="D49" s="102"/>
      <c r="E49" s="45"/>
      <c r="F49" s="45"/>
      <c r="G49" s="102"/>
      <c r="H49" s="45"/>
      <c r="I49" s="45"/>
      <c r="J49" s="44"/>
      <c r="K49" s="45"/>
      <c r="L49" s="45"/>
      <c r="M49" s="102"/>
      <c r="N49" s="45"/>
      <c r="O49" s="45"/>
      <c r="P49" s="45"/>
    </row>
    <row r="50" spans="1:16" s="3" customFormat="1" ht="15">
      <c r="A50" s="35"/>
      <c r="B50" s="49"/>
      <c r="C50" s="45"/>
      <c r="D50" s="102"/>
      <c r="E50" s="45"/>
      <c r="F50" s="45"/>
      <c r="G50" s="102"/>
      <c r="H50" s="45"/>
      <c r="I50" s="45"/>
      <c r="J50" s="44"/>
      <c r="K50" s="45"/>
      <c r="L50" s="45"/>
      <c r="M50" s="102"/>
      <c r="N50" s="45"/>
      <c r="O50" s="45"/>
      <c r="P50" s="45"/>
    </row>
    <row r="51" spans="1:16" s="3" customFormat="1" ht="15">
      <c r="A51" s="35"/>
      <c r="B51" s="49"/>
      <c r="C51" s="45"/>
      <c r="D51" s="102"/>
      <c r="E51" s="45"/>
      <c r="F51" s="45"/>
      <c r="G51" s="102"/>
      <c r="H51" s="45"/>
      <c r="I51" s="45"/>
      <c r="J51" s="44"/>
      <c r="K51" s="45"/>
      <c r="L51" s="45"/>
      <c r="M51" s="102"/>
      <c r="N51" s="45"/>
      <c r="O51" s="45"/>
      <c r="P51" s="45"/>
    </row>
    <row r="52" spans="1:16" s="3" customFormat="1" ht="15">
      <c r="A52" s="35"/>
      <c r="B52" s="49"/>
      <c r="C52" s="45"/>
      <c r="D52" s="102"/>
      <c r="E52" s="45"/>
      <c r="F52" s="45"/>
      <c r="G52" s="102"/>
      <c r="H52" s="45"/>
      <c r="I52" s="45"/>
      <c r="J52" s="44"/>
      <c r="K52" s="45"/>
      <c r="L52" s="45"/>
      <c r="M52" s="102"/>
      <c r="N52" s="45"/>
      <c r="O52" s="45"/>
      <c r="P52" s="45"/>
    </row>
    <row r="53" spans="1:16" s="3" customFormat="1" ht="15">
      <c r="A53" s="35"/>
      <c r="B53" s="49"/>
      <c r="C53" s="45"/>
      <c r="D53" s="102"/>
      <c r="E53" s="45"/>
      <c r="F53" s="45"/>
      <c r="G53" s="102"/>
      <c r="H53" s="45"/>
      <c r="I53" s="45"/>
      <c r="J53" s="44"/>
      <c r="K53" s="45"/>
      <c r="L53" s="45"/>
      <c r="M53" s="102"/>
      <c r="N53" s="45"/>
      <c r="O53" s="45"/>
      <c r="P53" s="45"/>
    </row>
    <row r="54" spans="1:16" s="3" customFormat="1" ht="15">
      <c r="A54" s="35"/>
      <c r="B54" s="49"/>
      <c r="C54" s="45"/>
      <c r="D54" s="102"/>
      <c r="E54" s="45"/>
      <c r="F54" s="45"/>
      <c r="G54" s="102"/>
      <c r="H54" s="45"/>
      <c r="I54" s="45"/>
      <c r="J54" s="44"/>
      <c r="K54" s="45"/>
      <c r="L54" s="45"/>
      <c r="M54" s="102"/>
      <c r="N54" s="45"/>
      <c r="O54" s="45"/>
      <c r="P54" s="45"/>
    </row>
    <row r="55" spans="1:16" s="3" customFormat="1" ht="15">
      <c r="A55" s="35"/>
      <c r="B55" s="49"/>
      <c r="C55" s="45"/>
      <c r="D55" s="102"/>
      <c r="E55" s="45"/>
      <c r="F55" s="45"/>
      <c r="G55" s="102"/>
      <c r="H55" s="45"/>
      <c r="I55" s="45"/>
      <c r="J55" s="44"/>
      <c r="K55" s="45"/>
      <c r="L55" s="45"/>
      <c r="M55" s="102"/>
      <c r="N55" s="45"/>
      <c r="O55" s="45"/>
      <c r="P55" s="45"/>
    </row>
    <row r="56" spans="1:16" s="3" customFormat="1" ht="15">
      <c r="A56" s="35"/>
      <c r="B56" s="49"/>
      <c r="C56" s="45"/>
      <c r="D56" s="102"/>
      <c r="E56" s="45"/>
      <c r="F56" s="45"/>
      <c r="G56" s="102"/>
      <c r="H56" s="45"/>
      <c r="I56" s="45"/>
      <c r="J56" s="44"/>
      <c r="K56" s="45"/>
      <c r="L56" s="45"/>
      <c r="M56" s="102"/>
      <c r="N56" s="45"/>
      <c r="O56" s="45"/>
      <c r="P56" s="45"/>
    </row>
    <row r="57" spans="1:16" s="3" customFormat="1" ht="33.75" customHeight="1">
      <c r="A57" s="35"/>
      <c r="B57" s="49"/>
      <c r="C57" s="45"/>
      <c r="D57" s="102"/>
      <c r="E57" s="45"/>
      <c r="F57" s="45"/>
      <c r="G57" s="102"/>
      <c r="H57" s="45"/>
      <c r="I57" s="45"/>
      <c r="J57" s="44"/>
      <c r="K57" s="45"/>
      <c r="L57" s="45"/>
      <c r="M57" s="102"/>
      <c r="N57" s="45"/>
      <c r="O57" s="45"/>
      <c r="P57" s="45"/>
    </row>
    <row r="58" spans="1:16" s="3" customFormat="1" ht="15" customHeight="1">
      <c r="A58" s="35"/>
      <c r="B58" s="49"/>
      <c r="C58" s="45"/>
      <c r="D58" s="102"/>
      <c r="E58" s="45"/>
      <c r="F58" s="45"/>
      <c r="G58" s="102"/>
      <c r="H58" s="45"/>
      <c r="I58" s="45"/>
      <c r="J58" s="44"/>
      <c r="K58" s="45"/>
      <c r="L58" s="45"/>
      <c r="M58" s="102"/>
      <c r="N58" s="45"/>
      <c r="O58" s="45"/>
      <c r="P58" s="45"/>
    </row>
    <row r="59" spans="1:16" s="3" customFormat="1" ht="15">
      <c r="A59" s="35"/>
      <c r="B59" s="49"/>
      <c r="C59" s="45"/>
      <c r="D59" s="102"/>
      <c r="E59" s="45"/>
      <c r="F59" s="45"/>
      <c r="G59" s="102"/>
      <c r="H59" s="45"/>
      <c r="I59" s="45"/>
      <c r="J59" s="44"/>
      <c r="K59" s="45"/>
      <c r="L59" s="45"/>
      <c r="M59" s="102"/>
      <c r="N59" s="45"/>
      <c r="O59" s="45"/>
      <c r="P59" s="45"/>
    </row>
    <row r="60" spans="1:16" s="3" customFormat="1" ht="15">
      <c r="A60" s="35"/>
      <c r="B60" s="49"/>
      <c r="C60" s="45"/>
      <c r="D60" s="102"/>
      <c r="E60" s="45"/>
      <c r="F60" s="45"/>
      <c r="G60" s="102"/>
      <c r="H60" s="45"/>
      <c r="I60" s="45"/>
      <c r="J60" s="44"/>
      <c r="K60" s="45"/>
      <c r="L60" s="45"/>
      <c r="M60" s="102"/>
      <c r="N60" s="45"/>
      <c r="O60" s="45"/>
      <c r="P60" s="45"/>
    </row>
    <row r="61" spans="1:16" s="3" customFormat="1" ht="15">
      <c r="A61" s="35"/>
      <c r="B61" s="49"/>
      <c r="C61" s="45"/>
      <c r="D61" s="102"/>
      <c r="E61" s="45"/>
      <c r="F61" s="45"/>
      <c r="G61" s="102"/>
      <c r="H61" s="45"/>
      <c r="I61" s="45"/>
      <c r="J61" s="44"/>
      <c r="K61" s="45"/>
      <c r="L61" s="45"/>
      <c r="M61" s="102"/>
      <c r="N61" s="45"/>
      <c r="O61" s="45"/>
      <c r="P61" s="45"/>
    </row>
    <row r="62" spans="1:16" s="3" customFormat="1" ht="15">
      <c r="A62" s="35"/>
      <c r="B62" s="49"/>
      <c r="C62" s="45"/>
      <c r="D62" s="102"/>
      <c r="E62" s="45"/>
      <c r="F62" s="45"/>
      <c r="G62" s="102"/>
      <c r="H62" s="45"/>
      <c r="I62" s="45"/>
      <c r="J62" s="44"/>
      <c r="K62" s="45"/>
      <c r="L62" s="45"/>
      <c r="M62" s="102"/>
      <c r="N62" s="45"/>
      <c r="O62" s="45"/>
      <c r="P62" s="45"/>
    </row>
    <row r="63" spans="1:16" s="3" customFormat="1" ht="15">
      <c r="A63" s="35"/>
      <c r="B63" s="49"/>
      <c r="C63" s="45"/>
      <c r="D63" s="102"/>
      <c r="E63" s="45"/>
      <c r="F63" s="45"/>
      <c r="G63" s="102"/>
      <c r="H63" s="45"/>
      <c r="I63" s="45"/>
      <c r="J63" s="44"/>
      <c r="K63" s="45"/>
      <c r="L63" s="45"/>
      <c r="M63" s="102"/>
      <c r="N63" s="45"/>
      <c r="O63" s="45"/>
      <c r="P63" s="45"/>
    </row>
    <row r="64" spans="1:16" s="3" customFormat="1" ht="15">
      <c r="A64" s="35"/>
      <c r="B64" s="49"/>
      <c r="C64" s="45"/>
      <c r="D64" s="102"/>
      <c r="E64" s="45"/>
      <c r="F64" s="45"/>
      <c r="G64" s="102"/>
      <c r="H64" s="45"/>
      <c r="I64" s="45"/>
      <c r="J64" s="44"/>
      <c r="K64" s="45"/>
      <c r="L64" s="45"/>
      <c r="M64" s="102"/>
      <c r="N64" s="45"/>
      <c r="O64" s="45"/>
      <c r="P64" s="45"/>
    </row>
    <row r="65" spans="1:16" s="3" customFormat="1" ht="15">
      <c r="A65" s="35"/>
      <c r="B65" s="49"/>
      <c r="C65" s="45"/>
      <c r="D65" s="102"/>
      <c r="E65" s="45"/>
      <c r="F65" s="45"/>
      <c r="G65" s="102"/>
      <c r="H65" s="45"/>
      <c r="I65" s="45"/>
      <c r="J65" s="44"/>
      <c r="K65" s="45"/>
      <c r="L65" s="45"/>
      <c r="M65" s="102"/>
      <c r="N65" s="45"/>
      <c r="O65" s="45"/>
      <c r="P65" s="45"/>
    </row>
    <row r="66" spans="1:16" s="3" customFormat="1" ht="15">
      <c r="A66" s="35"/>
      <c r="B66" s="49"/>
      <c r="C66" s="45"/>
      <c r="D66" s="102"/>
      <c r="E66" s="45"/>
      <c r="F66" s="45"/>
      <c r="G66" s="102"/>
      <c r="H66" s="45"/>
      <c r="I66" s="45"/>
      <c r="J66" s="44"/>
      <c r="K66" s="45"/>
      <c r="L66" s="45"/>
      <c r="M66" s="102"/>
      <c r="N66" s="45"/>
      <c r="O66" s="45"/>
      <c r="P66" s="45"/>
    </row>
    <row r="67" spans="1:16" s="3" customFormat="1" ht="15">
      <c r="A67" s="35"/>
      <c r="B67" s="49"/>
      <c r="C67" s="45"/>
      <c r="D67" s="102"/>
      <c r="E67" s="45"/>
      <c r="F67" s="45"/>
      <c r="G67" s="102"/>
      <c r="H67" s="45"/>
      <c r="I67" s="45"/>
      <c r="J67" s="44"/>
      <c r="K67" s="45"/>
      <c r="L67" s="45"/>
      <c r="M67" s="102"/>
      <c r="N67" s="45"/>
      <c r="O67" s="45"/>
      <c r="P67" s="45"/>
    </row>
    <row r="68" spans="1:16" s="3" customFormat="1" ht="15">
      <c r="A68" s="35"/>
      <c r="B68" s="49"/>
      <c r="C68" s="45"/>
      <c r="D68" s="102"/>
      <c r="E68" s="45"/>
      <c r="F68" s="45"/>
      <c r="G68" s="102"/>
      <c r="H68" s="45"/>
      <c r="I68" s="45"/>
      <c r="J68" s="44"/>
      <c r="K68" s="45"/>
      <c r="L68" s="45"/>
      <c r="M68" s="102"/>
      <c r="N68" s="45"/>
      <c r="O68" s="45"/>
      <c r="P68" s="45"/>
    </row>
    <row r="69" spans="1:16" s="3" customFormat="1" ht="15">
      <c r="A69" s="35"/>
      <c r="B69" s="49"/>
      <c r="C69" s="45"/>
      <c r="D69" s="102"/>
      <c r="E69" s="45"/>
      <c r="F69" s="45"/>
      <c r="G69" s="102"/>
      <c r="H69" s="45"/>
      <c r="I69" s="45"/>
      <c r="J69" s="44"/>
      <c r="K69" s="45"/>
      <c r="L69" s="45"/>
      <c r="M69" s="102"/>
      <c r="N69" s="45"/>
      <c r="O69" s="45"/>
      <c r="P69" s="45"/>
    </row>
    <row r="70" spans="1:16" s="3" customFormat="1" ht="15">
      <c r="A70" s="35"/>
      <c r="B70" s="49"/>
      <c r="C70" s="45"/>
      <c r="D70" s="102"/>
      <c r="E70" s="45"/>
      <c r="F70" s="45"/>
      <c r="G70" s="102"/>
      <c r="H70" s="45"/>
      <c r="I70" s="45"/>
      <c r="J70" s="44"/>
      <c r="K70" s="45"/>
      <c r="L70" s="45"/>
      <c r="M70" s="102"/>
      <c r="N70" s="45"/>
      <c r="O70" s="45"/>
      <c r="P70" s="45"/>
    </row>
    <row r="71" spans="1:16" s="3" customFormat="1" ht="15">
      <c r="A71" s="35"/>
      <c r="B71" s="49"/>
      <c r="C71" s="45"/>
      <c r="D71" s="102"/>
      <c r="E71" s="45"/>
      <c r="F71" s="45"/>
      <c r="G71" s="102"/>
      <c r="H71" s="45"/>
      <c r="I71" s="45"/>
      <c r="J71" s="44"/>
      <c r="K71" s="45"/>
      <c r="L71" s="45"/>
      <c r="M71" s="102"/>
      <c r="N71" s="45"/>
      <c r="O71" s="45"/>
      <c r="P71" s="45"/>
    </row>
    <row r="72" spans="1:16" s="3" customFormat="1" ht="15">
      <c r="A72" s="35"/>
      <c r="B72" s="49"/>
      <c r="C72" s="45"/>
      <c r="D72" s="102"/>
      <c r="E72" s="45"/>
      <c r="F72" s="45"/>
      <c r="G72" s="102"/>
      <c r="H72" s="45"/>
      <c r="I72" s="45"/>
      <c r="J72" s="44"/>
      <c r="K72" s="45"/>
      <c r="L72" s="45"/>
      <c r="M72" s="102"/>
      <c r="N72" s="45"/>
      <c r="O72" s="45"/>
      <c r="P72" s="45"/>
    </row>
    <row r="73" spans="1:16" s="3" customFormat="1" ht="15">
      <c r="A73" s="35"/>
      <c r="B73" s="49"/>
      <c r="C73" s="45"/>
      <c r="D73" s="102"/>
      <c r="E73" s="45"/>
      <c r="F73" s="45"/>
      <c r="G73" s="102"/>
      <c r="H73" s="45"/>
      <c r="I73" s="45"/>
      <c r="J73" s="44"/>
      <c r="K73" s="45"/>
      <c r="L73" s="45"/>
      <c r="M73" s="102"/>
      <c r="N73" s="45"/>
      <c r="O73" s="45"/>
      <c r="P73" s="45"/>
    </row>
    <row r="74" spans="1:16" s="3" customFormat="1" ht="15">
      <c r="A74" s="35"/>
      <c r="B74" s="49"/>
      <c r="C74" s="45"/>
      <c r="D74" s="102"/>
      <c r="E74" s="45"/>
      <c r="F74" s="45"/>
      <c r="G74" s="102"/>
      <c r="H74" s="45"/>
      <c r="I74" s="45"/>
      <c r="J74" s="44"/>
      <c r="K74" s="45"/>
      <c r="L74" s="45"/>
      <c r="M74" s="102"/>
      <c r="N74" s="45"/>
      <c r="O74" s="45"/>
      <c r="P74" s="45"/>
    </row>
    <row r="75" spans="1:16" s="3" customFormat="1" ht="15">
      <c r="A75" s="35"/>
      <c r="B75" s="49"/>
      <c r="C75" s="45"/>
      <c r="D75" s="102"/>
      <c r="E75" s="45"/>
      <c r="F75" s="45"/>
      <c r="G75" s="102"/>
      <c r="H75" s="45"/>
      <c r="I75" s="45"/>
      <c r="J75" s="44"/>
      <c r="K75" s="45"/>
      <c r="L75" s="45"/>
      <c r="M75" s="102"/>
      <c r="N75" s="45"/>
      <c r="O75" s="45"/>
      <c r="P75" s="45"/>
    </row>
    <row r="76" spans="1:16" s="3" customFormat="1" ht="15">
      <c r="A76" s="35"/>
      <c r="B76" s="49"/>
      <c r="C76" s="45"/>
      <c r="D76" s="102"/>
      <c r="E76" s="45"/>
      <c r="F76" s="45"/>
      <c r="G76" s="102"/>
      <c r="H76" s="45"/>
      <c r="I76" s="45"/>
      <c r="J76" s="44"/>
      <c r="K76" s="45"/>
      <c r="L76" s="45"/>
      <c r="M76" s="102"/>
      <c r="N76" s="45"/>
      <c r="O76" s="45"/>
      <c r="P76" s="45"/>
    </row>
    <row r="77" spans="1:16" s="3" customFormat="1" ht="15">
      <c r="A77" s="35"/>
      <c r="B77" s="49"/>
      <c r="C77" s="45"/>
      <c r="D77" s="102"/>
      <c r="E77" s="45"/>
      <c r="F77" s="45"/>
      <c r="G77" s="102"/>
      <c r="H77" s="45"/>
      <c r="I77" s="45"/>
      <c r="J77" s="44"/>
      <c r="K77" s="45"/>
      <c r="L77" s="45"/>
      <c r="M77" s="102"/>
      <c r="N77" s="45"/>
      <c r="O77" s="45"/>
      <c r="P77" s="45"/>
    </row>
    <row r="78" spans="1:16" s="3" customFormat="1" ht="15">
      <c r="A78" s="35"/>
      <c r="B78" s="49"/>
      <c r="C78" s="45"/>
      <c r="D78" s="102"/>
      <c r="E78" s="45"/>
      <c r="F78" s="45"/>
      <c r="G78" s="102"/>
      <c r="H78" s="45"/>
      <c r="I78" s="45"/>
      <c r="J78" s="44"/>
      <c r="K78" s="45"/>
      <c r="L78" s="45"/>
      <c r="M78" s="102"/>
      <c r="N78" s="45"/>
      <c r="O78" s="45"/>
      <c r="P78" s="45"/>
    </row>
    <row r="79" spans="1:16" s="3" customFormat="1" ht="15">
      <c r="A79" s="35"/>
      <c r="B79" s="49"/>
      <c r="C79" s="45"/>
      <c r="D79" s="102"/>
      <c r="E79" s="45"/>
      <c r="F79" s="45"/>
      <c r="G79" s="102"/>
      <c r="H79" s="45"/>
      <c r="I79" s="45"/>
      <c r="J79" s="44"/>
      <c r="K79" s="45"/>
      <c r="L79" s="45"/>
      <c r="M79" s="102"/>
      <c r="N79" s="45"/>
      <c r="O79" s="45"/>
      <c r="P79" s="45"/>
    </row>
    <row r="80" spans="1:16" s="3" customFormat="1" ht="15">
      <c r="A80" s="35"/>
      <c r="B80" s="49"/>
      <c r="C80" s="45"/>
      <c r="D80" s="102"/>
      <c r="E80" s="45"/>
      <c r="F80" s="45"/>
      <c r="G80" s="102"/>
      <c r="H80" s="45"/>
      <c r="I80" s="45"/>
      <c r="J80" s="44"/>
      <c r="K80" s="45"/>
      <c r="L80" s="45"/>
      <c r="M80" s="102"/>
      <c r="N80" s="45"/>
      <c r="O80" s="45"/>
      <c r="P80" s="45"/>
    </row>
    <row r="81" spans="1:16" s="3" customFormat="1" ht="15">
      <c r="A81" s="35"/>
      <c r="B81" s="49"/>
      <c r="C81" s="45"/>
      <c r="D81" s="102"/>
      <c r="E81" s="45"/>
      <c r="F81" s="45"/>
      <c r="G81" s="102"/>
      <c r="H81" s="45"/>
      <c r="I81" s="45"/>
      <c r="J81" s="44"/>
      <c r="K81" s="45"/>
      <c r="L81" s="45"/>
      <c r="M81" s="102"/>
      <c r="N81" s="45"/>
      <c r="O81" s="45"/>
      <c r="P81" s="45"/>
    </row>
    <row r="82" spans="1:16" s="3" customFormat="1" ht="15">
      <c r="A82" s="35"/>
      <c r="B82" s="49"/>
      <c r="C82" s="45"/>
      <c r="D82" s="102"/>
      <c r="E82" s="45"/>
      <c r="F82" s="45"/>
      <c r="G82" s="102"/>
      <c r="H82" s="45"/>
      <c r="I82" s="45"/>
      <c r="J82" s="44"/>
      <c r="K82" s="45"/>
      <c r="L82" s="45"/>
      <c r="M82" s="102"/>
      <c r="N82" s="45"/>
      <c r="O82" s="45"/>
      <c r="P82" s="45"/>
    </row>
    <row r="83" spans="1:16" s="3" customFormat="1" ht="15">
      <c r="A83" s="35"/>
      <c r="B83" s="49"/>
      <c r="C83" s="45"/>
      <c r="D83" s="102"/>
      <c r="E83" s="45"/>
      <c r="F83" s="45"/>
      <c r="G83" s="102"/>
      <c r="H83" s="45"/>
      <c r="I83" s="45"/>
      <c r="J83" s="44"/>
      <c r="K83" s="45"/>
      <c r="L83" s="45"/>
      <c r="M83" s="102"/>
      <c r="N83" s="45"/>
      <c r="O83" s="45"/>
      <c r="P83" s="45"/>
    </row>
    <row r="84" spans="1:16" s="3" customFormat="1" ht="15">
      <c r="A84" s="35"/>
      <c r="B84" s="49"/>
      <c r="C84" s="45"/>
      <c r="D84" s="102"/>
      <c r="E84" s="45"/>
      <c r="F84" s="45"/>
      <c r="G84" s="102"/>
      <c r="H84" s="45"/>
      <c r="I84" s="45"/>
      <c r="J84" s="44"/>
      <c r="K84" s="45"/>
      <c r="L84" s="45"/>
      <c r="M84" s="102"/>
      <c r="N84" s="45"/>
      <c r="O84" s="45"/>
      <c r="P84" s="45"/>
    </row>
    <row r="85" spans="1:16" s="3" customFormat="1" ht="15">
      <c r="A85" s="35"/>
      <c r="B85" s="49"/>
      <c r="C85" s="45"/>
      <c r="D85" s="102"/>
      <c r="E85" s="45"/>
      <c r="F85" s="45"/>
      <c r="G85" s="102"/>
      <c r="H85" s="45"/>
      <c r="I85" s="45"/>
      <c r="J85" s="44"/>
      <c r="K85" s="45"/>
      <c r="L85" s="45"/>
      <c r="M85" s="102"/>
      <c r="N85" s="45"/>
      <c r="O85" s="45"/>
      <c r="P85" s="45"/>
    </row>
    <row r="86" spans="1:16" s="3" customFormat="1" ht="15">
      <c r="A86" s="35"/>
      <c r="B86" s="49"/>
      <c r="C86" s="45"/>
      <c r="D86" s="102"/>
      <c r="E86" s="45"/>
      <c r="F86" s="45"/>
      <c r="G86" s="102"/>
      <c r="H86" s="45"/>
      <c r="I86" s="45"/>
      <c r="J86" s="44"/>
      <c r="K86" s="45"/>
      <c r="L86" s="45"/>
      <c r="M86" s="102"/>
      <c r="N86" s="45"/>
      <c r="O86" s="45"/>
      <c r="P86" s="45"/>
    </row>
    <row r="87" spans="1:16" s="3" customFormat="1" ht="15">
      <c r="A87" s="35"/>
      <c r="B87" s="49"/>
      <c r="C87" s="45"/>
      <c r="D87" s="102"/>
      <c r="E87" s="45"/>
      <c r="F87" s="45"/>
      <c r="G87" s="102"/>
      <c r="H87" s="45"/>
      <c r="I87" s="45"/>
      <c r="J87" s="44"/>
      <c r="K87" s="45"/>
      <c r="L87" s="45"/>
      <c r="M87" s="102"/>
      <c r="N87" s="45"/>
      <c r="O87" s="45"/>
      <c r="P87" s="45"/>
    </row>
    <row r="88" spans="1:16" s="3" customFormat="1" ht="15">
      <c r="A88" s="35"/>
      <c r="B88" s="49"/>
      <c r="C88" s="45"/>
      <c r="D88" s="102"/>
      <c r="E88" s="45"/>
      <c r="F88" s="45"/>
      <c r="G88" s="102"/>
      <c r="H88" s="45"/>
      <c r="I88" s="45"/>
      <c r="J88" s="44"/>
      <c r="K88" s="45"/>
      <c r="L88" s="45"/>
      <c r="M88" s="102"/>
      <c r="N88" s="45"/>
      <c r="O88" s="45"/>
      <c r="P88" s="45"/>
    </row>
    <row r="89" spans="1:16" s="3" customFormat="1" ht="15">
      <c r="A89" s="35"/>
      <c r="B89" s="49"/>
      <c r="C89" s="45"/>
      <c r="D89" s="102"/>
      <c r="E89" s="45"/>
      <c r="F89" s="45"/>
      <c r="G89" s="102"/>
      <c r="H89" s="45"/>
      <c r="I89" s="45"/>
      <c r="J89" s="44"/>
      <c r="K89" s="45"/>
      <c r="L89" s="45"/>
      <c r="M89" s="102"/>
      <c r="N89" s="45"/>
      <c r="O89" s="45"/>
      <c r="P89" s="45"/>
    </row>
    <row r="90" spans="1:16" s="3" customFormat="1" ht="15">
      <c r="A90" s="35"/>
      <c r="B90" s="49"/>
      <c r="C90" s="45"/>
      <c r="D90" s="102"/>
      <c r="E90" s="45"/>
      <c r="F90" s="45"/>
      <c r="G90" s="102"/>
      <c r="H90" s="45"/>
      <c r="I90" s="45"/>
      <c r="J90" s="44"/>
      <c r="K90" s="45"/>
      <c r="L90" s="45"/>
      <c r="M90" s="102"/>
      <c r="N90" s="45"/>
      <c r="O90" s="45"/>
      <c r="P90" s="45"/>
    </row>
    <row r="91" spans="1:16" s="3" customFormat="1" ht="15">
      <c r="A91" s="35"/>
      <c r="B91" s="49"/>
      <c r="C91" s="45"/>
      <c r="D91" s="102"/>
      <c r="E91" s="45"/>
      <c r="F91" s="45"/>
      <c r="G91" s="102"/>
      <c r="H91" s="45"/>
      <c r="I91" s="45"/>
      <c r="J91" s="44"/>
      <c r="K91" s="45"/>
      <c r="L91" s="45"/>
      <c r="M91" s="102"/>
      <c r="N91" s="45"/>
      <c r="O91" s="45"/>
      <c r="P91" s="45"/>
    </row>
    <row r="92" spans="1:16" s="3" customFormat="1" ht="15">
      <c r="A92" s="35"/>
      <c r="B92" s="49"/>
      <c r="C92" s="45"/>
      <c r="D92" s="102"/>
      <c r="E92" s="45"/>
      <c r="F92" s="45"/>
      <c r="G92" s="102"/>
      <c r="H92" s="45"/>
      <c r="I92" s="45"/>
      <c r="J92" s="44"/>
      <c r="K92" s="45"/>
      <c r="L92" s="45"/>
      <c r="M92" s="102"/>
      <c r="N92" s="45"/>
      <c r="O92" s="45"/>
      <c r="P92" s="45"/>
    </row>
    <row r="93" spans="1:16" s="3" customFormat="1" ht="15">
      <c r="A93" s="35"/>
      <c r="B93" s="49"/>
      <c r="C93" s="45"/>
      <c r="D93" s="102"/>
      <c r="E93" s="45"/>
      <c r="F93" s="45"/>
      <c r="G93" s="102"/>
      <c r="H93" s="45"/>
      <c r="I93" s="45"/>
      <c r="J93" s="44"/>
      <c r="K93" s="45"/>
      <c r="L93" s="45"/>
      <c r="M93" s="102"/>
      <c r="N93" s="45"/>
      <c r="O93" s="45"/>
      <c r="P93" s="45"/>
    </row>
    <row r="94" spans="1:16" s="3" customFormat="1" ht="15">
      <c r="A94" s="35"/>
      <c r="B94" s="49"/>
      <c r="C94" s="45"/>
      <c r="D94" s="102"/>
      <c r="E94" s="45"/>
      <c r="F94" s="45"/>
      <c r="G94" s="102"/>
      <c r="H94" s="45"/>
      <c r="I94" s="45"/>
      <c r="J94" s="44"/>
      <c r="K94" s="45"/>
      <c r="L94" s="45"/>
      <c r="M94" s="102"/>
      <c r="N94" s="45"/>
      <c r="O94" s="45"/>
      <c r="P94" s="45"/>
    </row>
    <row r="95" spans="1:16" s="3" customFormat="1" ht="15">
      <c r="A95" s="35"/>
      <c r="B95" s="49"/>
      <c r="C95" s="45"/>
      <c r="D95" s="102"/>
      <c r="E95" s="45"/>
      <c r="F95" s="45"/>
      <c r="G95" s="102"/>
      <c r="H95" s="45"/>
      <c r="I95" s="45"/>
      <c r="J95" s="44"/>
      <c r="K95" s="45"/>
      <c r="L95" s="45"/>
      <c r="M95" s="102"/>
      <c r="N95" s="45"/>
      <c r="O95" s="45"/>
      <c r="P95" s="45"/>
    </row>
    <row r="96" spans="1:16" s="3" customFormat="1" ht="15">
      <c r="A96" s="35"/>
      <c r="B96" s="49"/>
      <c r="C96" s="45"/>
      <c r="D96" s="102"/>
      <c r="E96" s="45"/>
      <c r="F96" s="45"/>
      <c r="G96" s="102"/>
      <c r="H96" s="45"/>
      <c r="I96" s="45"/>
      <c r="J96" s="44"/>
      <c r="K96" s="45"/>
      <c r="L96" s="45"/>
      <c r="M96" s="102"/>
      <c r="N96" s="45"/>
      <c r="O96" s="45"/>
      <c r="P96" s="45"/>
    </row>
    <row r="97" spans="1:16" s="3" customFormat="1" ht="15">
      <c r="A97" s="35"/>
      <c r="B97" s="49"/>
      <c r="C97" s="45"/>
      <c r="D97" s="102"/>
      <c r="E97" s="45"/>
      <c r="F97" s="45"/>
      <c r="G97" s="102"/>
      <c r="H97" s="45"/>
      <c r="I97" s="45"/>
      <c r="J97" s="44"/>
      <c r="K97" s="45"/>
      <c r="L97" s="45"/>
      <c r="M97" s="102"/>
      <c r="N97" s="45"/>
      <c r="O97" s="45"/>
      <c r="P97" s="45"/>
    </row>
    <row r="98" spans="1:16" s="3" customFormat="1" ht="15">
      <c r="A98" s="35"/>
      <c r="B98" s="49"/>
      <c r="C98" s="45"/>
      <c r="D98" s="102"/>
      <c r="E98" s="45"/>
      <c r="F98" s="45"/>
      <c r="G98" s="102"/>
      <c r="H98" s="45"/>
      <c r="I98" s="45"/>
      <c r="J98" s="44"/>
      <c r="K98" s="45"/>
      <c r="L98" s="45"/>
      <c r="M98" s="102"/>
      <c r="N98" s="45"/>
      <c r="O98" s="45"/>
      <c r="P98" s="45"/>
    </row>
    <row r="99" spans="1:16" s="3" customFormat="1" ht="15">
      <c r="A99" s="35"/>
      <c r="B99" s="49"/>
      <c r="C99" s="45"/>
      <c r="D99" s="102"/>
      <c r="E99" s="45"/>
      <c r="F99" s="45"/>
      <c r="G99" s="102"/>
      <c r="H99" s="45"/>
      <c r="I99" s="45"/>
      <c r="J99" s="44"/>
      <c r="K99" s="45"/>
      <c r="L99" s="45"/>
      <c r="M99" s="102"/>
      <c r="N99" s="45"/>
      <c r="O99" s="45"/>
      <c r="P99" s="45"/>
    </row>
    <row r="100" spans="1:16" s="3" customFormat="1" ht="15">
      <c r="A100" s="35"/>
      <c r="B100" s="49"/>
      <c r="C100" s="45"/>
      <c r="D100" s="102"/>
      <c r="E100" s="45"/>
      <c r="F100" s="45"/>
      <c r="G100" s="102"/>
      <c r="H100" s="45"/>
      <c r="I100" s="45"/>
      <c r="J100" s="44"/>
      <c r="K100" s="45"/>
      <c r="L100" s="45"/>
      <c r="M100" s="102"/>
      <c r="N100" s="45"/>
      <c r="O100" s="45"/>
      <c r="P100" s="45"/>
    </row>
    <row r="101" spans="1:16" s="3" customFormat="1" ht="15">
      <c r="A101" s="35"/>
      <c r="B101" s="49"/>
      <c r="C101" s="45"/>
      <c r="D101" s="102"/>
      <c r="E101" s="45"/>
      <c r="F101" s="45"/>
      <c r="G101" s="102"/>
      <c r="H101" s="45"/>
      <c r="I101" s="45"/>
      <c r="J101" s="44"/>
      <c r="K101" s="45"/>
      <c r="L101" s="45"/>
      <c r="M101" s="102"/>
      <c r="N101" s="45"/>
      <c r="O101" s="45"/>
      <c r="P101" s="45"/>
    </row>
    <row r="102" spans="1:16" s="3" customFormat="1" ht="15">
      <c r="A102" s="35"/>
      <c r="B102" s="49"/>
      <c r="C102" s="45"/>
      <c r="D102" s="102"/>
      <c r="E102" s="45"/>
      <c r="F102" s="45"/>
      <c r="G102" s="102"/>
      <c r="H102" s="45"/>
      <c r="I102" s="45"/>
      <c r="J102" s="44"/>
      <c r="K102" s="45"/>
      <c r="L102" s="45"/>
      <c r="M102" s="102"/>
      <c r="N102" s="45"/>
      <c r="O102" s="45"/>
      <c r="P102" s="45"/>
    </row>
    <row r="103" spans="1:16" s="3" customFormat="1" ht="15">
      <c r="A103" s="35"/>
      <c r="B103" s="49"/>
      <c r="C103" s="45"/>
      <c r="D103" s="102"/>
      <c r="E103" s="45"/>
      <c r="F103" s="45"/>
      <c r="G103" s="102"/>
      <c r="H103" s="45"/>
      <c r="I103" s="45"/>
      <c r="J103" s="44"/>
      <c r="K103" s="45"/>
      <c r="L103" s="45"/>
      <c r="M103" s="102"/>
      <c r="N103" s="45"/>
      <c r="O103" s="45"/>
      <c r="P103" s="45"/>
    </row>
    <row r="104" spans="1:16" s="3" customFormat="1" ht="15">
      <c r="A104" s="35"/>
      <c r="B104" s="49"/>
      <c r="C104" s="45"/>
      <c r="D104" s="102"/>
      <c r="E104" s="45"/>
      <c r="F104" s="45"/>
      <c r="G104" s="102"/>
      <c r="H104" s="45"/>
      <c r="I104" s="45"/>
      <c r="J104" s="44"/>
      <c r="K104" s="45"/>
      <c r="L104" s="45"/>
      <c r="M104" s="102"/>
      <c r="N104" s="45"/>
      <c r="O104" s="45"/>
      <c r="P104" s="45"/>
    </row>
    <row r="105" spans="1:16" s="3" customFormat="1" ht="15">
      <c r="A105" s="35"/>
      <c r="B105" s="49"/>
      <c r="C105" s="45"/>
      <c r="D105" s="102"/>
      <c r="E105" s="45"/>
      <c r="F105" s="45"/>
      <c r="G105" s="102"/>
      <c r="H105" s="45"/>
      <c r="I105" s="45"/>
      <c r="J105" s="44"/>
      <c r="K105" s="45"/>
      <c r="L105" s="45"/>
      <c r="M105" s="102"/>
      <c r="N105" s="45"/>
      <c r="O105" s="45"/>
      <c r="P105" s="45"/>
    </row>
    <row r="106" spans="1:16" s="3" customFormat="1" ht="15">
      <c r="A106" s="35"/>
      <c r="B106" s="49"/>
      <c r="C106" s="45"/>
      <c r="D106" s="102"/>
      <c r="E106" s="45"/>
      <c r="F106" s="45"/>
      <c r="G106" s="102"/>
      <c r="H106" s="45"/>
      <c r="I106" s="45"/>
      <c r="J106" s="44"/>
      <c r="K106" s="45"/>
      <c r="L106" s="45"/>
      <c r="M106" s="102"/>
      <c r="N106" s="45"/>
      <c r="O106" s="45"/>
      <c r="P106" s="45"/>
    </row>
    <row r="107" spans="1:16" s="3" customFormat="1" ht="15">
      <c r="A107" s="35"/>
      <c r="B107" s="49"/>
      <c r="C107" s="45"/>
      <c r="D107" s="102"/>
      <c r="E107" s="45"/>
      <c r="F107" s="45"/>
      <c r="G107" s="102"/>
      <c r="H107" s="45"/>
      <c r="I107" s="45"/>
      <c r="J107" s="44"/>
      <c r="K107" s="45"/>
      <c r="L107" s="45"/>
      <c r="M107" s="102"/>
      <c r="N107" s="45"/>
      <c r="O107" s="45"/>
      <c r="P107" s="45"/>
    </row>
    <row r="108" spans="1:16" s="3" customFormat="1" ht="15">
      <c r="A108" s="35"/>
      <c r="B108" s="49"/>
      <c r="C108" s="45"/>
      <c r="D108" s="102"/>
      <c r="E108" s="45"/>
      <c r="F108" s="45"/>
      <c r="G108" s="102"/>
      <c r="H108" s="45"/>
      <c r="I108" s="45"/>
      <c r="J108" s="44"/>
      <c r="K108" s="45"/>
      <c r="L108" s="45"/>
      <c r="M108" s="102"/>
      <c r="N108" s="45"/>
      <c r="O108" s="45"/>
      <c r="P108" s="45"/>
    </row>
  </sheetData>
  <sheetProtection/>
  <mergeCells count="17">
    <mergeCell ref="N2:O2"/>
    <mergeCell ref="P2:P4"/>
    <mergeCell ref="B3:C3"/>
    <mergeCell ref="E3:F3"/>
    <mergeCell ref="H3:I3"/>
    <mergeCell ref="K3:L3"/>
    <mergeCell ref="N3:O3"/>
    <mergeCell ref="A1:P1"/>
    <mergeCell ref="A2:A4"/>
    <mergeCell ref="B2:C2"/>
    <mergeCell ref="D2:D4"/>
    <mergeCell ref="E2:F2"/>
    <mergeCell ref="G2:G4"/>
    <mergeCell ref="H2:I2"/>
    <mergeCell ref="J2:J4"/>
    <mergeCell ref="K2:L2"/>
    <mergeCell ref="M2:M4"/>
  </mergeCells>
  <printOptions/>
  <pageMargins left="0.8661417322834646" right="0.35433070866141736" top="0.5905511811023623" bottom="0.3937007874015748" header="0.5118110236220472" footer="0.2755905511811024"/>
  <pageSetup horizontalDpi="600" verticalDpi="600" orientation="landscape" paperSize="8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0"/>
  <sheetViews>
    <sheetView view="pageBreakPreview" zoomScale="115" zoomScaleSheetLayoutView="115" workbookViewId="0" topLeftCell="A1">
      <selection activeCell="D10" sqref="D10"/>
    </sheetView>
  </sheetViews>
  <sheetFormatPr defaultColWidth="9.00390625" defaultRowHeight="12.75"/>
  <cols>
    <col min="1" max="1" width="21.50390625" style="0" customWidth="1"/>
    <col min="2" max="2" width="49.625" style="0" customWidth="1"/>
    <col min="3" max="7" width="4.625" style="0" customWidth="1"/>
    <col min="8" max="8" width="6.375" style="0" customWidth="1"/>
    <col min="9" max="9" width="8.50390625" style="0" customWidth="1"/>
    <col min="11" max="11" width="8.625" style="21" customWidth="1"/>
  </cols>
  <sheetData>
    <row r="1" spans="1:9" ht="17.25" customHeight="1">
      <c r="A1" s="266" t="s">
        <v>147</v>
      </c>
      <c r="B1" s="266"/>
      <c r="C1" s="266"/>
      <c r="D1" s="266"/>
      <c r="E1" s="266"/>
      <c r="F1" s="266"/>
      <c r="G1" s="266"/>
      <c r="H1" s="266"/>
      <c r="I1" s="266"/>
    </row>
    <row r="2" spans="1:9" ht="17.25" customHeight="1">
      <c r="A2" s="266" t="s">
        <v>117</v>
      </c>
      <c r="B2" s="266"/>
      <c r="C2" s="266"/>
      <c r="D2" s="266"/>
      <c r="E2" s="266"/>
      <c r="F2" s="266"/>
      <c r="G2" s="266"/>
      <c r="H2" s="266"/>
      <c r="I2" s="266"/>
    </row>
    <row r="3" spans="1:9" ht="17.25" customHeight="1" thickBot="1">
      <c r="A3" s="339" t="s">
        <v>182</v>
      </c>
      <c r="B3" s="266"/>
      <c r="C3" s="266"/>
      <c r="D3" s="266"/>
      <c r="E3" s="266"/>
      <c r="F3" s="266"/>
      <c r="G3" s="266"/>
      <c r="H3" s="266"/>
      <c r="I3" s="340"/>
    </row>
    <row r="4" spans="1:11" ht="12.75">
      <c r="A4" s="328" t="s">
        <v>28</v>
      </c>
      <c r="B4" s="264"/>
      <c r="C4" s="274" t="s">
        <v>16</v>
      </c>
      <c r="D4" s="274"/>
      <c r="E4" s="274"/>
      <c r="F4" s="274"/>
      <c r="G4" s="274"/>
      <c r="H4" s="264" t="s">
        <v>1</v>
      </c>
      <c r="I4" s="330" t="s">
        <v>2</v>
      </c>
      <c r="K4" s="343" t="s">
        <v>139</v>
      </c>
    </row>
    <row r="5" spans="1:11" ht="15.75" customHeight="1" thickBot="1">
      <c r="A5" s="329"/>
      <c r="B5" s="327"/>
      <c r="C5" s="91">
        <v>1</v>
      </c>
      <c r="D5" s="90">
        <v>2</v>
      </c>
      <c r="E5" s="90">
        <v>3</v>
      </c>
      <c r="F5" s="90">
        <v>4</v>
      </c>
      <c r="G5" s="90">
        <v>5</v>
      </c>
      <c r="H5" s="327"/>
      <c r="I5" s="331"/>
      <c r="K5" s="344"/>
    </row>
    <row r="6" spans="1:11" ht="27" thickBot="1">
      <c r="A6" s="72" t="s">
        <v>3</v>
      </c>
      <c r="B6" s="73" t="s">
        <v>79</v>
      </c>
      <c r="C6" s="74"/>
      <c r="D6" s="74"/>
      <c r="E6" s="74"/>
      <c r="F6" s="74"/>
      <c r="G6" s="74"/>
      <c r="H6" s="75">
        <f aca="true" t="shared" si="0" ref="H6:H19">SUM(C6:G6)</f>
        <v>0</v>
      </c>
      <c r="I6" s="112">
        <f>SUM(H6:H6)</f>
        <v>0</v>
      </c>
      <c r="K6" s="136"/>
    </row>
    <row r="7" spans="1:11" ht="13.5" thickBot="1">
      <c r="A7" s="72" t="s">
        <v>6</v>
      </c>
      <c r="B7" s="73" t="s">
        <v>44</v>
      </c>
      <c r="C7" s="203"/>
      <c r="D7" s="203"/>
      <c r="E7" s="203"/>
      <c r="F7" s="203"/>
      <c r="G7" s="74"/>
      <c r="H7" s="75">
        <f t="shared" si="0"/>
        <v>0</v>
      </c>
      <c r="I7" s="80">
        <f>SUM(H7:H7)</f>
        <v>0</v>
      </c>
      <c r="K7" s="136"/>
    </row>
    <row r="8" spans="1:11" ht="13.5" thickBot="1">
      <c r="A8" s="196" t="s">
        <v>7</v>
      </c>
      <c r="B8" s="94" t="s">
        <v>46</v>
      </c>
      <c r="C8" s="142"/>
      <c r="D8" s="142"/>
      <c r="E8" s="142"/>
      <c r="F8" s="142"/>
      <c r="G8" s="95"/>
      <c r="H8" s="96">
        <f t="shared" si="0"/>
        <v>0</v>
      </c>
      <c r="I8" s="200">
        <f>SUM(H8:H8)</f>
        <v>0</v>
      </c>
      <c r="K8" s="136"/>
    </row>
    <row r="9" spans="1:11" ht="12.75">
      <c r="A9" s="282" t="s">
        <v>97</v>
      </c>
      <c r="B9" s="58" t="s">
        <v>64</v>
      </c>
      <c r="C9" s="140"/>
      <c r="D9" s="140"/>
      <c r="E9" s="140"/>
      <c r="F9" s="140">
        <v>1</v>
      </c>
      <c r="G9" s="59"/>
      <c r="H9" s="60">
        <f>SUM(C9:G9)</f>
        <v>1</v>
      </c>
      <c r="I9" s="318">
        <f>SUM(H9:H14)</f>
        <v>1</v>
      </c>
      <c r="K9" s="136"/>
    </row>
    <row r="10" spans="1:11" ht="26.25">
      <c r="A10" s="278"/>
      <c r="B10" s="150" t="s">
        <v>136</v>
      </c>
      <c r="C10" s="148"/>
      <c r="D10" s="148"/>
      <c r="E10" s="148"/>
      <c r="F10" s="148"/>
      <c r="G10" s="148"/>
      <c r="H10" s="149">
        <f t="shared" si="0"/>
        <v>0</v>
      </c>
      <c r="I10" s="319"/>
      <c r="K10" s="136"/>
    </row>
    <row r="11" spans="1:11" ht="26.25">
      <c r="A11" s="278"/>
      <c r="B11" s="199" t="s">
        <v>121</v>
      </c>
      <c r="C11" s="143"/>
      <c r="D11" s="143"/>
      <c r="E11" s="143"/>
      <c r="F11" s="143"/>
      <c r="G11" s="143"/>
      <c r="H11" s="115">
        <f t="shared" si="0"/>
        <v>0</v>
      </c>
      <c r="I11" s="319"/>
      <c r="K11" s="119"/>
    </row>
    <row r="12" spans="1:11" ht="12.75">
      <c r="A12" s="278"/>
      <c r="B12" s="55" t="s">
        <v>167</v>
      </c>
      <c r="C12" s="56"/>
      <c r="D12" s="56"/>
      <c r="E12" s="56"/>
      <c r="F12" s="56"/>
      <c r="G12" s="56"/>
      <c r="H12" s="53">
        <f>SUM(C12:G12)</f>
        <v>0</v>
      </c>
      <c r="I12" s="319"/>
      <c r="K12" s="119"/>
    </row>
    <row r="13" spans="1:11" ht="39">
      <c r="A13" s="278"/>
      <c r="B13" s="229" t="s">
        <v>168</v>
      </c>
      <c r="C13" s="230"/>
      <c r="D13" s="230"/>
      <c r="E13" s="230"/>
      <c r="F13" s="230"/>
      <c r="G13" s="230"/>
      <c r="H13" s="231">
        <f>SUM(C13:G13)</f>
        <v>0</v>
      </c>
      <c r="I13" s="319"/>
      <c r="K13" s="119"/>
    </row>
    <row r="14" spans="1:11" ht="13.5" thickBot="1">
      <c r="A14" s="279"/>
      <c r="B14" s="62" t="s">
        <v>48</v>
      </c>
      <c r="C14" s="141"/>
      <c r="D14" s="141"/>
      <c r="E14" s="141"/>
      <c r="F14" s="141"/>
      <c r="G14" s="63"/>
      <c r="H14" s="64">
        <f t="shared" si="0"/>
        <v>0</v>
      </c>
      <c r="I14" s="277"/>
      <c r="K14" s="136"/>
    </row>
    <row r="15" spans="1:11" ht="12.75">
      <c r="A15" s="282" t="s">
        <v>119</v>
      </c>
      <c r="B15" s="58" t="s">
        <v>60</v>
      </c>
      <c r="C15" s="140"/>
      <c r="D15" s="140"/>
      <c r="E15" s="140"/>
      <c r="F15" s="140"/>
      <c r="G15" s="59"/>
      <c r="H15" s="60">
        <f t="shared" si="0"/>
        <v>0</v>
      </c>
      <c r="I15" s="341">
        <f>SUM(H15:H18)</f>
        <v>0</v>
      </c>
      <c r="K15" s="136"/>
    </row>
    <row r="16" spans="1:11" ht="12.75">
      <c r="A16" s="278"/>
      <c r="B16" s="28" t="s">
        <v>84</v>
      </c>
      <c r="C16" s="138"/>
      <c r="D16" s="138"/>
      <c r="E16" s="138"/>
      <c r="F16" s="138"/>
      <c r="G16" s="26"/>
      <c r="H16" s="26">
        <f>SUM(C16:G16)</f>
        <v>0</v>
      </c>
      <c r="I16" s="342"/>
      <c r="K16" s="136"/>
    </row>
    <row r="17" spans="1:11" ht="12.75">
      <c r="A17" s="278"/>
      <c r="B17" s="66" t="s">
        <v>128</v>
      </c>
      <c r="C17" s="138"/>
      <c r="D17" s="139"/>
      <c r="E17" s="139"/>
      <c r="F17" s="139"/>
      <c r="G17" s="67"/>
      <c r="H17" s="26">
        <f>SUM(C17:G17)</f>
        <v>0</v>
      </c>
      <c r="I17" s="342"/>
      <c r="K17" s="136"/>
    </row>
    <row r="18" spans="1:11" ht="13.5" thickBot="1">
      <c r="A18" s="278"/>
      <c r="B18" s="94" t="s">
        <v>135</v>
      </c>
      <c r="C18" s="194"/>
      <c r="D18" s="142"/>
      <c r="E18" s="142"/>
      <c r="F18" s="142"/>
      <c r="G18" s="95"/>
      <c r="H18" s="96">
        <f>SUM(C18:G18)</f>
        <v>0</v>
      </c>
      <c r="I18" s="342"/>
      <c r="K18" s="125"/>
    </row>
    <row r="19" spans="1:11" ht="27" thickBot="1">
      <c r="A19" s="72" t="s">
        <v>140</v>
      </c>
      <c r="B19" s="73" t="s">
        <v>61</v>
      </c>
      <c r="C19" s="203"/>
      <c r="D19" s="203"/>
      <c r="E19" s="204"/>
      <c r="F19" s="203"/>
      <c r="G19" s="74"/>
      <c r="H19" s="75">
        <f t="shared" si="0"/>
        <v>0</v>
      </c>
      <c r="I19" s="76">
        <f>SUM(H19:H19)</f>
        <v>0</v>
      </c>
      <c r="K19" s="136"/>
    </row>
    <row r="20" spans="1:11" ht="13.5" thickBot="1">
      <c r="A20" s="276" t="s">
        <v>158</v>
      </c>
      <c r="B20" s="277"/>
      <c r="C20" s="86">
        <f aca="true" t="shared" si="1" ref="C20:I20">SUM(C6:C19)</f>
        <v>0</v>
      </c>
      <c r="D20" s="86">
        <f t="shared" si="1"/>
        <v>0</v>
      </c>
      <c r="E20" s="86">
        <f t="shared" si="1"/>
        <v>0</v>
      </c>
      <c r="F20" s="86">
        <f t="shared" si="1"/>
        <v>1</v>
      </c>
      <c r="G20" s="86">
        <f t="shared" si="1"/>
        <v>0</v>
      </c>
      <c r="H20" s="86">
        <f t="shared" si="1"/>
        <v>1</v>
      </c>
      <c r="I20" s="113">
        <f t="shared" si="1"/>
        <v>1</v>
      </c>
      <c r="K20" s="138">
        <f>SUM(K6:K19)</f>
        <v>0</v>
      </c>
    </row>
  </sheetData>
  <sheetProtection/>
  <mergeCells count="13">
    <mergeCell ref="K4:K5"/>
    <mergeCell ref="A9:A14"/>
    <mergeCell ref="I9:I14"/>
    <mergeCell ref="A15:A18"/>
    <mergeCell ref="A1:I1"/>
    <mergeCell ref="A2:I2"/>
    <mergeCell ref="A3:I3"/>
    <mergeCell ref="I15:I18"/>
    <mergeCell ref="A20:B20"/>
    <mergeCell ref="A4:B5"/>
    <mergeCell ref="C4:G4"/>
    <mergeCell ref="H4:H5"/>
    <mergeCell ref="I4:I5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9"/>
  <sheetViews>
    <sheetView view="pageBreakPreview" zoomScale="130" zoomScaleNormal="115" zoomScaleSheetLayoutView="130" workbookViewId="0" topLeftCell="A1">
      <selection activeCell="C8" sqref="C8"/>
    </sheetView>
  </sheetViews>
  <sheetFormatPr defaultColWidth="9.00390625" defaultRowHeight="12.75"/>
  <cols>
    <col min="1" max="1" width="21.50390625" style="0" customWidth="1"/>
    <col min="2" max="2" width="58.00390625" style="0" customWidth="1"/>
    <col min="3" max="7" width="4.50390625" style="0" customWidth="1"/>
    <col min="8" max="8" width="6.375" style="0" customWidth="1"/>
    <col min="9" max="9" width="8.50390625" style="0" customWidth="1"/>
    <col min="10" max="10" width="4.375" style="0" customWidth="1"/>
    <col min="11" max="11" width="10.375" style="21" customWidth="1"/>
    <col min="12" max="12" width="7.375" style="0" customWidth="1"/>
  </cols>
  <sheetData>
    <row r="1" spans="1:9" ht="16.5" customHeight="1">
      <c r="A1" s="266" t="s">
        <v>148</v>
      </c>
      <c r="B1" s="267"/>
      <c r="C1" s="267"/>
      <c r="D1" s="267"/>
      <c r="E1" s="267"/>
      <c r="F1" s="267"/>
      <c r="G1" s="267"/>
      <c r="H1" s="267"/>
      <c r="I1" s="267"/>
    </row>
    <row r="2" spans="1:9" ht="16.5" customHeight="1">
      <c r="A2" s="345" t="s">
        <v>182</v>
      </c>
      <c r="B2" s="346"/>
      <c r="C2" s="346"/>
      <c r="D2" s="346"/>
      <c r="E2" s="346"/>
      <c r="F2" s="346"/>
      <c r="G2" s="346"/>
      <c r="H2" s="346"/>
      <c r="I2" s="347"/>
    </row>
    <row r="3" spans="1:9" ht="12.75">
      <c r="A3" s="325" t="s">
        <v>28</v>
      </c>
      <c r="B3" s="325"/>
      <c r="C3" s="326" t="s">
        <v>16</v>
      </c>
      <c r="D3" s="326"/>
      <c r="E3" s="326"/>
      <c r="F3" s="326"/>
      <c r="G3" s="326"/>
      <c r="H3" s="325" t="s">
        <v>1</v>
      </c>
      <c r="I3" s="325" t="s">
        <v>2</v>
      </c>
    </row>
    <row r="4" spans="1:13" ht="13.5" thickBot="1">
      <c r="A4" s="265"/>
      <c r="B4" s="265"/>
      <c r="C4" s="106">
        <v>1</v>
      </c>
      <c r="D4" s="107">
        <v>2</v>
      </c>
      <c r="E4" s="107">
        <v>3</v>
      </c>
      <c r="F4" s="107">
        <v>4</v>
      </c>
      <c r="G4" s="107">
        <v>5</v>
      </c>
      <c r="H4" s="265"/>
      <c r="I4" s="265"/>
      <c r="K4" s="13" t="s">
        <v>118</v>
      </c>
      <c r="M4" s="192" t="s">
        <v>137</v>
      </c>
    </row>
    <row r="5" spans="1:13" ht="27" thickBot="1">
      <c r="A5" s="72" t="s">
        <v>3</v>
      </c>
      <c r="B5" s="73" t="s">
        <v>79</v>
      </c>
      <c r="C5" s="74"/>
      <c r="D5" s="74"/>
      <c r="E5" s="74"/>
      <c r="F5" s="74">
        <v>11</v>
      </c>
      <c r="G5" s="74"/>
      <c r="H5" s="75">
        <f>SUM(C5:G5)</f>
        <v>11</v>
      </c>
      <c r="I5" s="156">
        <f>SUM(H5:H5)</f>
        <v>11</v>
      </c>
      <c r="K5" s="119"/>
      <c r="M5" s="119"/>
    </row>
    <row r="6" spans="1:13" ht="13.5" thickBot="1">
      <c r="A6" s="57" t="s">
        <v>6</v>
      </c>
      <c r="B6" s="58" t="s">
        <v>131</v>
      </c>
      <c r="C6" s="59"/>
      <c r="D6" s="59">
        <v>9</v>
      </c>
      <c r="E6" s="59">
        <v>9</v>
      </c>
      <c r="F6" s="59">
        <v>4</v>
      </c>
      <c r="G6" s="59">
        <v>2</v>
      </c>
      <c r="H6" s="60">
        <f aca="true" t="shared" si="0" ref="H6:H18">SUM(C6:G6)</f>
        <v>24</v>
      </c>
      <c r="I6" s="197">
        <f>SUM(H6:H6)</f>
        <v>24</v>
      </c>
      <c r="K6" s="172"/>
      <c r="M6" s="172"/>
    </row>
    <row r="7" spans="1:13" ht="13.5" thickBot="1">
      <c r="A7" s="72" t="s">
        <v>7</v>
      </c>
      <c r="B7" s="73" t="s">
        <v>46</v>
      </c>
      <c r="C7" s="74">
        <v>9</v>
      </c>
      <c r="D7" s="74">
        <v>11</v>
      </c>
      <c r="E7" s="74">
        <v>8</v>
      </c>
      <c r="F7" s="74">
        <v>1</v>
      </c>
      <c r="G7" s="74">
        <v>1</v>
      </c>
      <c r="H7" s="75">
        <f t="shared" si="0"/>
        <v>30</v>
      </c>
      <c r="I7" s="156">
        <f>SUM(H7:H7)</f>
        <v>30</v>
      </c>
      <c r="K7" s="172">
        <v>9</v>
      </c>
      <c r="M7" s="172">
        <v>1</v>
      </c>
    </row>
    <row r="8" spans="1:13" ht="12.75">
      <c r="A8" s="278" t="s">
        <v>97</v>
      </c>
      <c r="B8" s="94" t="s">
        <v>64</v>
      </c>
      <c r="C8" s="95"/>
      <c r="D8" s="95"/>
      <c r="E8" s="95"/>
      <c r="F8" s="95">
        <v>15</v>
      </c>
      <c r="G8" s="95"/>
      <c r="H8" s="54">
        <f>SUM(C8:G8)</f>
        <v>15</v>
      </c>
      <c r="I8" s="280">
        <f>SUM(H8:H13)</f>
        <v>205</v>
      </c>
      <c r="K8" s="172"/>
      <c r="M8" s="172"/>
    </row>
    <row r="9" spans="1:13" ht="26.25">
      <c r="A9" s="278"/>
      <c r="B9" s="150" t="s">
        <v>136</v>
      </c>
      <c r="C9" s="114">
        <v>2</v>
      </c>
      <c r="D9" s="114">
        <v>23</v>
      </c>
      <c r="E9" s="114">
        <v>15</v>
      </c>
      <c r="F9" s="114">
        <v>16</v>
      </c>
      <c r="G9" s="114">
        <v>2</v>
      </c>
      <c r="H9" s="115">
        <f t="shared" si="0"/>
        <v>58</v>
      </c>
      <c r="I9" s="280"/>
      <c r="K9" s="172"/>
      <c r="M9" s="172">
        <v>2</v>
      </c>
    </row>
    <row r="10" spans="1:13" ht="12.75">
      <c r="A10" s="278"/>
      <c r="B10" s="199" t="s">
        <v>121</v>
      </c>
      <c r="C10" s="143"/>
      <c r="D10" s="143">
        <v>28</v>
      </c>
      <c r="E10" s="143">
        <v>25</v>
      </c>
      <c r="F10" s="143">
        <v>11</v>
      </c>
      <c r="G10" s="143"/>
      <c r="H10" s="115">
        <f t="shared" si="0"/>
        <v>64</v>
      </c>
      <c r="I10" s="280"/>
      <c r="K10" s="132"/>
      <c r="M10" s="132">
        <v>1</v>
      </c>
    </row>
    <row r="11" spans="1:13" ht="12.75">
      <c r="A11" s="278"/>
      <c r="B11" s="55" t="s">
        <v>167</v>
      </c>
      <c r="C11" s="56">
        <v>45</v>
      </c>
      <c r="D11" s="56"/>
      <c r="E11" s="56"/>
      <c r="F11" s="56"/>
      <c r="G11" s="56"/>
      <c r="H11" s="53">
        <f>SUM(C11:G11)</f>
        <v>45</v>
      </c>
      <c r="I11" s="280"/>
      <c r="K11" s="132">
        <v>42</v>
      </c>
      <c r="M11" s="132"/>
    </row>
    <row r="12" spans="1:13" ht="39.75" customHeight="1">
      <c r="A12" s="278"/>
      <c r="B12" s="229" t="s">
        <v>168</v>
      </c>
      <c r="C12" s="230">
        <v>23</v>
      </c>
      <c r="D12" s="230"/>
      <c r="E12" s="230"/>
      <c r="F12" s="230"/>
      <c r="G12" s="230"/>
      <c r="H12" s="231">
        <f>SUM(C12:G12)</f>
        <v>23</v>
      </c>
      <c r="I12" s="280"/>
      <c r="K12" s="132">
        <v>22</v>
      </c>
      <c r="M12" s="132"/>
    </row>
    <row r="13" spans="1:13" ht="13.5" thickBot="1">
      <c r="A13" s="279"/>
      <c r="B13" s="62" t="s">
        <v>48</v>
      </c>
      <c r="C13" s="63"/>
      <c r="D13" s="63"/>
      <c r="E13" s="63"/>
      <c r="F13" s="63"/>
      <c r="G13" s="63"/>
      <c r="H13" s="64">
        <f t="shared" si="0"/>
        <v>0</v>
      </c>
      <c r="I13" s="281"/>
      <c r="K13" s="132"/>
      <c r="M13" s="132"/>
    </row>
    <row r="14" spans="1:13" ht="12.75">
      <c r="A14" s="282" t="s">
        <v>119</v>
      </c>
      <c r="B14" s="168" t="s">
        <v>60</v>
      </c>
      <c r="C14" s="59"/>
      <c r="D14" s="59"/>
      <c r="E14" s="59"/>
      <c r="F14" s="59"/>
      <c r="G14" s="59"/>
      <c r="H14" s="60">
        <f t="shared" si="0"/>
        <v>0</v>
      </c>
      <c r="I14" s="283">
        <f>SUM(H14:H17)</f>
        <v>16</v>
      </c>
      <c r="K14" s="172"/>
      <c r="M14" s="172"/>
    </row>
    <row r="15" spans="1:13" ht="12.75">
      <c r="A15" s="278"/>
      <c r="B15" s="169" t="s">
        <v>84</v>
      </c>
      <c r="C15" s="26"/>
      <c r="D15" s="26"/>
      <c r="E15" s="26"/>
      <c r="F15" s="26"/>
      <c r="G15" s="26"/>
      <c r="H15" s="26">
        <f t="shared" si="0"/>
        <v>0</v>
      </c>
      <c r="I15" s="280"/>
      <c r="K15" s="172"/>
      <c r="M15" s="172"/>
    </row>
    <row r="16" spans="1:13" ht="12.75">
      <c r="A16" s="278"/>
      <c r="B16" s="201" t="s">
        <v>128</v>
      </c>
      <c r="C16" s="54"/>
      <c r="D16" s="54"/>
      <c r="E16" s="54"/>
      <c r="F16" s="54"/>
      <c r="G16" s="54"/>
      <c r="H16" s="26">
        <f t="shared" si="0"/>
        <v>0</v>
      </c>
      <c r="I16" s="280"/>
      <c r="K16" s="172"/>
      <c r="M16" s="172"/>
    </row>
    <row r="17" spans="1:13" ht="13.5" thickBot="1">
      <c r="A17" s="278"/>
      <c r="B17" s="66" t="s">
        <v>135</v>
      </c>
      <c r="C17" s="67"/>
      <c r="D17" s="67"/>
      <c r="E17" s="67"/>
      <c r="F17" s="67">
        <v>16</v>
      </c>
      <c r="G17" s="67"/>
      <c r="H17" s="26">
        <f t="shared" si="0"/>
        <v>16</v>
      </c>
      <c r="I17" s="280"/>
      <c r="K17" s="172"/>
      <c r="M17" s="172"/>
    </row>
    <row r="18" spans="1:13" ht="27" thickBot="1">
      <c r="A18" s="72" t="s">
        <v>140</v>
      </c>
      <c r="B18" s="73" t="s">
        <v>61</v>
      </c>
      <c r="C18" s="74">
        <v>7</v>
      </c>
      <c r="D18" s="74">
        <v>6</v>
      </c>
      <c r="E18" s="74">
        <v>5</v>
      </c>
      <c r="F18" s="74">
        <v>15</v>
      </c>
      <c r="G18" s="74"/>
      <c r="H18" s="75">
        <f t="shared" si="0"/>
        <v>33</v>
      </c>
      <c r="I18" s="156">
        <f>SUM(H18:H18)</f>
        <v>33</v>
      </c>
      <c r="K18" s="132">
        <v>8</v>
      </c>
      <c r="M18" s="132"/>
    </row>
    <row r="19" spans="1:13" ht="13.5" thickBot="1">
      <c r="A19" s="276" t="s">
        <v>159</v>
      </c>
      <c r="B19" s="277"/>
      <c r="C19" s="86">
        <f aca="true" t="shared" si="1" ref="C19:I19">SUM(C5:C18)</f>
        <v>86</v>
      </c>
      <c r="D19" s="86">
        <f t="shared" si="1"/>
        <v>77</v>
      </c>
      <c r="E19" s="86">
        <f t="shared" si="1"/>
        <v>62</v>
      </c>
      <c r="F19" s="86">
        <f t="shared" si="1"/>
        <v>89</v>
      </c>
      <c r="G19" s="160">
        <f t="shared" si="1"/>
        <v>5</v>
      </c>
      <c r="H19" s="86">
        <f t="shared" si="1"/>
        <v>319</v>
      </c>
      <c r="I19" s="159">
        <f t="shared" si="1"/>
        <v>319</v>
      </c>
      <c r="K19" s="151">
        <f>SUM(K6:K18)</f>
        <v>81</v>
      </c>
      <c r="M19" s="151">
        <f>SUM(M6:M18)</f>
        <v>4</v>
      </c>
    </row>
  </sheetData>
  <sheetProtection/>
  <mergeCells count="11">
    <mergeCell ref="A2:I2"/>
    <mergeCell ref="A8:A13"/>
    <mergeCell ref="I8:I13"/>
    <mergeCell ref="A14:A17"/>
    <mergeCell ref="I14:I17"/>
    <mergeCell ref="A19:B19"/>
    <mergeCell ref="A1:I1"/>
    <mergeCell ref="A3:B4"/>
    <mergeCell ref="C3:G3"/>
    <mergeCell ref="H3:H4"/>
    <mergeCell ref="I3:I4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3"/>
  <sheetViews>
    <sheetView zoomScale="145" zoomScaleNormal="145" zoomScaleSheetLayoutView="145" zoomScalePageLayoutView="0" workbookViewId="0" topLeftCell="A1">
      <selection activeCell="D19" sqref="D19"/>
    </sheetView>
  </sheetViews>
  <sheetFormatPr defaultColWidth="9.00390625" defaultRowHeight="12.75"/>
  <cols>
    <col min="1" max="1" width="19.50390625" style="0" customWidth="1"/>
    <col min="2" max="2" width="46.50390625" style="0" customWidth="1"/>
    <col min="3" max="7" width="5.50390625" style="0" customWidth="1"/>
    <col min="8" max="8" width="7.50390625" style="0" customWidth="1"/>
    <col min="9" max="9" width="8.50390625" style="0" customWidth="1"/>
  </cols>
  <sheetData>
    <row r="1" spans="1:9" ht="24.75" customHeight="1">
      <c r="A1" s="357" t="s">
        <v>108</v>
      </c>
      <c r="B1" s="358"/>
      <c r="C1" s="358"/>
      <c r="D1" s="358"/>
      <c r="E1" s="358"/>
      <c r="F1" s="358"/>
      <c r="G1" s="358"/>
      <c r="H1" s="358"/>
      <c r="I1" s="358"/>
    </row>
    <row r="2" spans="1:9" ht="12.75">
      <c r="A2" s="325" t="s">
        <v>28</v>
      </c>
      <c r="B2" s="325"/>
      <c r="C2" s="326" t="s">
        <v>16</v>
      </c>
      <c r="D2" s="326"/>
      <c r="E2" s="326"/>
      <c r="F2" s="326"/>
      <c r="G2" s="326"/>
      <c r="H2" s="325" t="s">
        <v>1</v>
      </c>
      <c r="I2" s="325" t="s">
        <v>2</v>
      </c>
    </row>
    <row r="3" spans="1:9" ht="12.75">
      <c r="A3" s="325"/>
      <c r="B3" s="325"/>
      <c r="C3" s="6">
        <v>1</v>
      </c>
      <c r="D3" s="24">
        <v>2</v>
      </c>
      <c r="E3" s="24">
        <v>3</v>
      </c>
      <c r="F3" s="24">
        <v>4</v>
      </c>
      <c r="G3" s="24">
        <v>5</v>
      </c>
      <c r="H3" s="325"/>
      <c r="I3" s="325"/>
    </row>
    <row r="4" spans="1:9" ht="25.5">
      <c r="A4" s="6" t="s">
        <v>3</v>
      </c>
      <c r="B4" s="28" t="s">
        <v>79</v>
      </c>
      <c r="C4" s="31">
        <v>10</v>
      </c>
      <c r="D4" s="26">
        <v>17</v>
      </c>
      <c r="E4" s="26">
        <v>11</v>
      </c>
      <c r="F4" s="26">
        <v>13</v>
      </c>
      <c r="G4" s="26"/>
      <c r="H4" s="26">
        <f aca="true" t="shared" si="0" ref="H4:H42">SUM(C4:G4)</f>
        <v>51</v>
      </c>
      <c r="I4" s="29">
        <f>SUM(H4:H4)</f>
        <v>51</v>
      </c>
    </row>
    <row r="5" spans="1:9" ht="25.5">
      <c r="A5" s="326" t="s">
        <v>4</v>
      </c>
      <c r="B5" s="28" t="s">
        <v>80</v>
      </c>
      <c r="C5" s="31">
        <v>11</v>
      </c>
      <c r="D5" s="26">
        <v>10</v>
      </c>
      <c r="E5" s="26">
        <v>9</v>
      </c>
      <c r="F5" s="26">
        <v>9</v>
      </c>
      <c r="G5" s="26"/>
      <c r="H5" s="26">
        <f t="shared" si="0"/>
        <v>39</v>
      </c>
      <c r="I5" s="359">
        <f>SUM(H5:H6)</f>
        <v>60</v>
      </c>
    </row>
    <row r="6" spans="1:9" ht="25.5">
      <c r="A6" s="326"/>
      <c r="B6" s="28" t="s">
        <v>77</v>
      </c>
      <c r="C6" s="31">
        <v>8</v>
      </c>
      <c r="D6" s="26">
        <v>4</v>
      </c>
      <c r="E6" s="26">
        <v>9</v>
      </c>
      <c r="F6" s="26"/>
      <c r="G6" s="26"/>
      <c r="H6" s="26">
        <f t="shared" si="0"/>
        <v>21</v>
      </c>
      <c r="I6" s="359"/>
    </row>
    <row r="7" spans="1:9" ht="12.75">
      <c r="A7" s="6" t="s">
        <v>5</v>
      </c>
      <c r="B7" s="28" t="s">
        <v>43</v>
      </c>
      <c r="C7" s="31">
        <v>8</v>
      </c>
      <c r="D7" s="26">
        <v>13</v>
      </c>
      <c r="E7" s="26">
        <v>11</v>
      </c>
      <c r="F7" s="26">
        <v>11</v>
      </c>
      <c r="G7" s="26"/>
      <c r="H7" s="26">
        <f t="shared" si="0"/>
        <v>43</v>
      </c>
      <c r="I7" s="29">
        <f>SUM(H7:H7)</f>
        <v>43</v>
      </c>
    </row>
    <row r="8" spans="1:9" ht="13.5" thickBot="1">
      <c r="A8" s="6" t="s">
        <v>6</v>
      </c>
      <c r="B8" s="28" t="s">
        <v>44</v>
      </c>
      <c r="C8" s="31">
        <v>13</v>
      </c>
      <c r="D8" s="26">
        <v>8</v>
      </c>
      <c r="E8" s="26">
        <v>6</v>
      </c>
      <c r="F8" s="26">
        <v>10</v>
      </c>
      <c r="G8" s="26"/>
      <c r="H8" s="26">
        <f t="shared" si="0"/>
        <v>37</v>
      </c>
      <c r="I8" s="26">
        <f>SUM(H8:H8)</f>
        <v>37</v>
      </c>
    </row>
    <row r="9" spans="1:9" ht="12.75">
      <c r="A9" s="282" t="s">
        <v>96</v>
      </c>
      <c r="B9" s="58" t="s">
        <v>63</v>
      </c>
      <c r="C9" s="59">
        <v>14</v>
      </c>
      <c r="D9" s="60">
        <v>15</v>
      </c>
      <c r="E9" s="60">
        <v>8</v>
      </c>
      <c r="F9" s="60">
        <v>11</v>
      </c>
      <c r="G9" s="60"/>
      <c r="H9" s="60">
        <f t="shared" si="0"/>
        <v>48</v>
      </c>
      <c r="I9" s="355">
        <f>SUM(H9:H10)</f>
        <v>172</v>
      </c>
    </row>
    <row r="10" spans="1:9" ht="13.5" thickBot="1">
      <c r="A10" s="279"/>
      <c r="B10" s="62" t="s">
        <v>64</v>
      </c>
      <c r="C10" s="63">
        <v>30</v>
      </c>
      <c r="D10" s="64">
        <v>27</v>
      </c>
      <c r="E10" s="64">
        <v>28</v>
      </c>
      <c r="F10" s="64">
        <v>39</v>
      </c>
      <c r="G10" s="64"/>
      <c r="H10" s="64">
        <f t="shared" si="0"/>
        <v>124</v>
      </c>
      <c r="I10" s="356"/>
    </row>
    <row r="11" spans="1:9" ht="13.5" thickBot="1">
      <c r="A11" s="61" t="s">
        <v>7</v>
      </c>
      <c r="B11" s="92" t="s">
        <v>46</v>
      </c>
      <c r="C11" s="88">
        <v>65</v>
      </c>
      <c r="D11" s="89">
        <v>40</v>
      </c>
      <c r="E11" s="89">
        <v>62</v>
      </c>
      <c r="F11" s="89">
        <v>32</v>
      </c>
      <c r="G11" s="89"/>
      <c r="H11" s="89">
        <f t="shared" si="0"/>
        <v>199</v>
      </c>
      <c r="I11" s="65">
        <f>SUM(H11:H11)</f>
        <v>199</v>
      </c>
    </row>
    <row r="12" spans="1:9" ht="12.75">
      <c r="A12" s="348" t="s">
        <v>8</v>
      </c>
      <c r="B12" s="58" t="s">
        <v>47</v>
      </c>
      <c r="C12" s="59">
        <v>39</v>
      </c>
      <c r="D12" s="60">
        <v>38</v>
      </c>
      <c r="E12" s="60">
        <v>27</v>
      </c>
      <c r="F12" s="60">
        <v>28</v>
      </c>
      <c r="G12" s="60"/>
      <c r="H12" s="60">
        <f t="shared" si="0"/>
        <v>132</v>
      </c>
      <c r="I12" s="305">
        <f>SUM(H12:H13)</f>
        <v>132</v>
      </c>
    </row>
    <row r="13" spans="1:9" ht="26.25" thickBot="1">
      <c r="A13" s="350"/>
      <c r="B13" s="70" t="s">
        <v>29</v>
      </c>
      <c r="C13" s="71"/>
      <c r="D13" s="71"/>
      <c r="E13" s="71"/>
      <c r="F13" s="71"/>
      <c r="G13" s="71"/>
      <c r="H13" s="71">
        <f t="shared" si="0"/>
        <v>0</v>
      </c>
      <c r="I13" s="306"/>
    </row>
    <row r="14" spans="1:9" ht="26.25" thickBot="1">
      <c r="A14" s="72" t="s">
        <v>19</v>
      </c>
      <c r="B14" s="73" t="s">
        <v>87</v>
      </c>
      <c r="C14" s="74">
        <v>24</v>
      </c>
      <c r="D14" s="75">
        <v>23</v>
      </c>
      <c r="E14" s="75">
        <v>22</v>
      </c>
      <c r="F14" s="75">
        <v>17</v>
      </c>
      <c r="G14" s="75"/>
      <c r="H14" s="75">
        <f t="shared" si="0"/>
        <v>86</v>
      </c>
      <c r="I14" s="80">
        <f>SUM(H14:H14)</f>
        <v>86</v>
      </c>
    </row>
    <row r="15" spans="1:9" ht="12.75">
      <c r="A15" s="282" t="s">
        <v>97</v>
      </c>
      <c r="B15" s="58" t="s">
        <v>45</v>
      </c>
      <c r="C15" s="59">
        <v>12</v>
      </c>
      <c r="D15" s="60">
        <v>16</v>
      </c>
      <c r="E15" s="60">
        <v>17</v>
      </c>
      <c r="F15" s="60">
        <v>11</v>
      </c>
      <c r="G15" s="60"/>
      <c r="H15" s="60">
        <f>SUM(C15:G15)</f>
        <v>56</v>
      </c>
      <c r="I15" s="318">
        <f>SUM(H15:H19)</f>
        <v>216</v>
      </c>
    </row>
    <row r="16" spans="1:9" ht="12.75">
      <c r="A16" s="278"/>
      <c r="B16" s="30" t="s">
        <v>22</v>
      </c>
      <c r="C16" s="27"/>
      <c r="D16" s="27"/>
      <c r="E16" s="27"/>
      <c r="F16" s="27"/>
      <c r="G16" s="27">
        <v>1</v>
      </c>
      <c r="H16" s="27">
        <f>SUM(C16:G16)</f>
        <v>1</v>
      </c>
      <c r="I16" s="319"/>
    </row>
    <row r="17" spans="1:9" ht="25.5">
      <c r="A17" s="278"/>
      <c r="B17" s="28" t="s">
        <v>85</v>
      </c>
      <c r="C17" s="31">
        <v>19</v>
      </c>
      <c r="D17" s="26">
        <v>17</v>
      </c>
      <c r="E17" s="26">
        <v>11</v>
      </c>
      <c r="F17" s="26">
        <v>10</v>
      </c>
      <c r="G17" s="26"/>
      <c r="H17" s="26">
        <f t="shared" si="0"/>
        <v>57</v>
      </c>
      <c r="I17" s="319"/>
    </row>
    <row r="18" spans="1:9" ht="25.5">
      <c r="A18" s="278"/>
      <c r="B18" s="28" t="s">
        <v>86</v>
      </c>
      <c r="C18" s="31">
        <v>10</v>
      </c>
      <c r="D18" s="26">
        <v>10</v>
      </c>
      <c r="E18" s="26">
        <v>8</v>
      </c>
      <c r="F18" s="26">
        <v>10</v>
      </c>
      <c r="G18" s="26"/>
      <c r="H18" s="26">
        <f t="shared" si="0"/>
        <v>38</v>
      </c>
      <c r="I18" s="319"/>
    </row>
    <row r="19" spans="1:9" ht="13.5" thickBot="1">
      <c r="A19" s="279"/>
      <c r="B19" s="62" t="s">
        <v>48</v>
      </c>
      <c r="C19" s="63">
        <v>19</v>
      </c>
      <c r="D19" s="64">
        <v>15</v>
      </c>
      <c r="E19" s="64">
        <v>14</v>
      </c>
      <c r="F19" s="64">
        <v>16</v>
      </c>
      <c r="G19" s="64"/>
      <c r="H19" s="64">
        <f t="shared" si="0"/>
        <v>64</v>
      </c>
      <c r="I19" s="277"/>
    </row>
    <row r="20" spans="1:9" ht="12.75">
      <c r="A20" s="348" t="s">
        <v>9</v>
      </c>
      <c r="B20" s="58" t="s">
        <v>51</v>
      </c>
      <c r="C20" s="59">
        <v>4</v>
      </c>
      <c r="D20" s="60">
        <v>3</v>
      </c>
      <c r="E20" s="60">
        <v>5</v>
      </c>
      <c r="F20" s="60">
        <v>3</v>
      </c>
      <c r="G20" s="60"/>
      <c r="H20" s="60">
        <f t="shared" si="0"/>
        <v>15</v>
      </c>
      <c r="I20" s="352">
        <f>SUM(H20:H23)</f>
        <v>94</v>
      </c>
    </row>
    <row r="21" spans="1:9" ht="12.75">
      <c r="A21" s="349"/>
      <c r="B21" s="28" t="s">
        <v>52</v>
      </c>
      <c r="C21" s="31">
        <v>9</v>
      </c>
      <c r="D21" s="26">
        <v>10</v>
      </c>
      <c r="E21" s="26">
        <v>9</v>
      </c>
      <c r="F21" s="26">
        <v>4</v>
      </c>
      <c r="G21" s="26"/>
      <c r="H21" s="26">
        <f t="shared" si="0"/>
        <v>32</v>
      </c>
      <c r="I21" s="353"/>
    </row>
    <row r="22" spans="1:9" ht="12.75">
      <c r="A22" s="349"/>
      <c r="B22" s="28" t="s">
        <v>53</v>
      </c>
      <c r="C22" s="31">
        <v>5</v>
      </c>
      <c r="D22" s="26">
        <v>8</v>
      </c>
      <c r="E22" s="26">
        <v>12</v>
      </c>
      <c r="F22" s="26">
        <v>12</v>
      </c>
      <c r="G22" s="26"/>
      <c r="H22" s="26">
        <f t="shared" si="0"/>
        <v>37</v>
      </c>
      <c r="I22" s="353"/>
    </row>
    <row r="23" spans="1:9" ht="13.5" thickBot="1">
      <c r="A23" s="350"/>
      <c r="B23" s="62" t="s">
        <v>54</v>
      </c>
      <c r="C23" s="63"/>
      <c r="D23" s="64">
        <v>2</v>
      </c>
      <c r="E23" s="64">
        <v>7</v>
      </c>
      <c r="F23" s="64">
        <v>1</v>
      </c>
      <c r="G23" s="64"/>
      <c r="H23" s="64">
        <f t="shared" si="0"/>
        <v>10</v>
      </c>
      <c r="I23" s="354"/>
    </row>
    <row r="24" spans="1:9" ht="12.75">
      <c r="A24" s="278" t="s">
        <v>98</v>
      </c>
      <c r="B24" s="55" t="s">
        <v>65</v>
      </c>
      <c r="C24" s="56">
        <v>10</v>
      </c>
      <c r="D24" s="53">
        <v>11</v>
      </c>
      <c r="E24" s="53">
        <v>8</v>
      </c>
      <c r="F24" s="53">
        <v>10</v>
      </c>
      <c r="G24" s="53"/>
      <c r="H24" s="53">
        <f t="shared" si="0"/>
        <v>39</v>
      </c>
      <c r="I24" s="319">
        <f>SUM(H24:H27)</f>
        <v>174</v>
      </c>
    </row>
    <row r="25" spans="1:9" ht="25.5">
      <c r="A25" s="278"/>
      <c r="B25" s="28" t="s">
        <v>50</v>
      </c>
      <c r="C25" s="31">
        <v>12</v>
      </c>
      <c r="D25" s="26">
        <v>8</v>
      </c>
      <c r="E25" s="26">
        <v>12</v>
      </c>
      <c r="F25" s="26">
        <v>10</v>
      </c>
      <c r="G25" s="26"/>
      <c r="H25" s="26">
        <f t="shared" si="0"/>
        <v>42</v>
      </c>
      <c r="I25" s="319"/>
    </row>
    <row r="26" spans="1:9" ht="12.75">
      <c r="A26" s="278"/>
      <c r="B26" s="28" t="s">
        <v>55</v>
      </c>
      <c r="C26" s="31">
        <v>11</v>
      </c>
      <c r="D26" s="26">
        <v>8</v>
      </c>
      <c r="E26" s="26">
        <v>10</v>
      </c>
      <c r="F26" s="26">
        <v>14</v>
      </c>
      <c r="G26" s="26"/>
      <c r="H26" s="26">
        <f t="shared" si="0"/>
        <v>43</v>
      </c>
      <c r="I26" s="319"/>
    </row>
    <row r="27" spans="1:9" ht="13.5" thickBot="1">
      <c r="A27" s="278"/>
      <c r="B27" s="94" t="s">
        <v>49</v>
      </c>
      <c r="C27" s="95">
        <v>14</v>
      </c>
      <c r="D27" s="96">
        <v>11</v>
      </c>
      <c r="E27" s="96">
        <v>12</v>
      </c>
      <c r="F27" s="96">
        <v>13</v>
      </c>
      <c r="G27" s="96"/>
      <c r="H27" s="96">
        <f t="shared" si="0"/>
        <v>50</v>
      </c>
      <c r="I27" s="319"/>
    </row>
    <row r="28" spans="1:9" ht="12.75">
      <c r="A28" s="282" t="s">
        <v>99</v>
      </c>
      <c r="B28" s="68" t="s">
        <v>102</v>
      </c>
      <c r="C28" s="69">
        <v>63</v>
      </c>
      <c r="D28" s="69">
        <v>54</v>
      </c>
      <c r="E28" s="69">
        <v>41</v>
      </c>
      <c r="F28" s="69">
        <v>36</v>
      </c>
      <c r="G28" s="69">
        <v>30</v>
      </c>
      <c r="H28" s="69">
        <f t="shared" si="0"/>
        <v>224</v>
      </c>
      <c r="I28" s="318">
        <f>SUM(H28:H29)</f>
        <v>411</v>
      </c>
    </row>
    <row r="29" spans="1:9" ht="13.5" thickBot="1">
      <c r="A29" s="279"/>
      <c r="B29" s="97" t="s">
        <v>62</v>
      </c>
      <c r="C29" s="98">
        <v>48</v>
      </c>
      <c r="D29" s="98">
        <v>30</v>
      </c>
      <c r="E29" s="98">
        <v>26</v>
      </c>
      <c r="F29" s="98">
        <v>31</v>
      </c>
      <c r="G29" s="98">
        <v>52</v>
      </c>
      <c r="H29" s="98">
        <f t="shared" si="0"/>
        <v>187</v>
      </c>
      <c r="I29" s="277"/>
    </row>
    <row r="30" spans="1:9" ht="12.75">
      <c r="A30" s="348" t="s">
        <v>10</v>
      </c>
      <c r="B30" s="58" t="s">
        <v>66</v>
      </c>
      <c r="C30" s="59">
        <v>11</v>
      </c>
      <c r="D30" s="60">
        <v>2</v>
      </c>
      <c r="E30" s="60">
        <v>4</v>
      </c>
      <c r="F30" s="60">
        <v>8</v>
      </c>
      <c r="G30" s="60"/>
      <c r="H30" s="60">
        <f t="shared" si="0"/>
        <v>25</v>
      </c>
      <c r="I30" s="305">
        <f>SUM(H30:H31)</f>
        <v>61</v>
      </c>
    </row>
    <row r="31" spans="1:9" ht="26.25" thickBot="1">
      <c r="A31" s="350"/>
      <c r="B31" s="62" t="s">
        <v>56</v>
      </c>
      <c r="C31" s="63">
        <v>10</v>
      </c>
      <c r="D31" s="64">
        <v>8</v>
      </c>
      <c r="E31" s="64">
        <v>10</v>
      </c>
      <c r="F31" s="64">
        <v>8</v>
      </c>
      <c r="G31" s="64"/>
      <c r="H31" s="64">
        <f t="shared" si="0"/>
        <v>36</v>
      </c>
      <c r="I31" s="306"/>
    </row>
    <row r="32" spans="1:9" ht="12.75">
      <c r="A32" s="348" t="s">
        <v>32</v>
      </c>
      <c r="B32" s="58" t="s">
        <v>57</v>
      </c>
      <c r="C32" s="59">
        <v>7</v>
      </c>
      <c r="D32" s="60">
        <v>4</v>
      </c>
      <c r="E32" s="60">
        <v>5</v>
      </c>
      <c r="F32" s="60">
        <v>3</v>
      </c>
      <c r="G32" s="60"/>
      <c r="H32" s="60">
        <f t="shared" si="0"/>
        <v>19</v>
      </c>
      <c r="I32" s="305">
        <f>SUM(H32:H34)</f>
        <v>62</v>
      </c>
    </row>
    <row r="33" spans="1:9" ht="12.75">
      <c r="A33" s="349"/>
      <c r="B33" s="28" t="s">
        <v>58</v>
      </c>
      <c r="C33" s="31">
        <v>7</v>
      </c>
      <c r="D33" s="26">
        <v>7</v>
      </c>
      <c r="E33" s="26">
        <v>7</v>
      </c>
      <c r="F33" s="26">
        <v>10</v>
      </c>
      <c r="G33" s="26"/>
      <c r="H33" s="26">
        <f t="shared" si="0"/>
        <v>31</v>
      </c>
      <c r="I33" s="351"/>
    </row>
    <row r="34" spans="1:9" ht="13.5" thickBot="1">
      <c r="A34" s="350"/>
      <c r="B34" s="62" t="s">
        <v>59</v>
      </c>
      <c r="C34" s="63">
        <v>4</v>
      </c>
      <c r="D34" s="64">
        <v>1</v>
      </c>
      <c r="E34" s="64">
        <v>4</v>
      </c>
      <c r="F34" s="64">
        <v>3</v>
      </c>
      <c r="G34" s="64"/>
      <c r="H34" s="64">
        <f t="shared" si="0"/>
        <v>12</v>
      </c>
      <c r="I34" s="306"/>
    </row>
    <row r="35" spans="1:9" ht="12.75">
      <c r="A35" s="348" t="s">
        <v>14</v>
      </c>
      <c r="B35" s="58" t="s">
        <v>60</v>
      </c>
      <c r="C35" s="59">
        <v>35</v>
      </c>
      <c r="D35" s="60">
        <v>40</v>
      </c>
      <c r="E35" s="60">
        <v>31</v>
      </c>
      <c r="F35" s="60">
        <v>33</v>
      </c>
      <c r="G35" s="60"/>
      <c r="H35" s="60">
        <f t="shared" si="0"/>
        <v>139</v>
      </c>
      <c r="I35" s="305">
        <f>SUM(H35:H36)</f>
        <v>172</v>
      </c>
    </row>
    <row r="36" spans="1:9" ht="13.5" thickBot="1">
      <c r="A36" s="350"/>
      <c r="B36" s="62" t="s">
        <v>84</v>
      </c>
      <c r="C36" s="64">
        <v>15</v>
      </c>
      <c r="D36" s="63"/>
      <c r="E36" s="64">
        <v>18</v>
      </c>
      <c r="F36" s="64"/>
      <c r="G36" s="64"/>
      <c r="H36" s="64">
        <f t="shared" si="0"/>
        <v>33</v>
      </c>
      <c r="I36" s="306"/>
    </row>
    <row r="37" spans="1:9" ht="39.75" thickBot="1">
      <c r="A37" s="72" t="s">
        <v>15</v>
      </c>
      <c r="B37" s="73" t="s">
        <v>88</v>
      </c>
      <c r="C37" s="74">
        <v>48</v>
      </c>
      <c r="D37" s="75">
        <v>61</v>
      </c>
      <c r="E37" s="75">
        <v>57</v>
      </c>
      <c r="F37" s="75">
        <v>59</v>
      </c>
      <c r="G37" s="75"/>
      <c r="H37" s="75">
        <f t="shared" si="0"/>
        <v>225</v>
      </c>
      <c r="I37" s="80">
        <f>SUM(H37:H37)</f>
        <v>225</v>
      </c>
    </row>
    <row r="38" spans="1:9" ht="12.75">
      <c r="A38" s="348" t="s">
        <v>11</v>
      </c>
      <c r="B38" s="68" t="s">
        <v>41</v>
      </c>
      <c r="C38" s="69"/>
      <c r="D38" s="69"/>
      <c r="E38" s="69">
        <v>1</v>
      </c>
      <c r="F38" s="69">
        <v>3</v>
      </c>
      <c r="G38" s="69"/>
      <c r="H38" s="69">
        <f t="shared" si="0"/>
        <v>4</v>
      </c>
      <c r="I38" s="305">
        <f>SUM(H38:H40)</f>
        <v>66</v>
      </c>
    </row>
    <row r="39" spans="1:9" ht="12.75">
      <c r="A39" s="349"/>
      <c r="B39" s="30" t="s">
        <v>42</v>
      </c>
      <c r="C39" s="27">
        <v>7</v>
      </c>
      <c r="D39" s="27">
        <v>6</v>
      </c>
      <c r="E39" s="27">
        <v>3</v>
      </c>
      <c r="F39" s="27">
        <v>3</v>
      </c>
      <c r="G39" s="27"/>
      <c r="H39" s="27">
        <f t="shared" si="0"/>
        <v>19</v>
      </c>
      <c r="I39" s="351"/>
    </row>
    <row r="40" spans="1:9" ht="27" thickBot="1">
      <c r="A40" s="350"/>
      <c r="B40" s="62" t="s">
        <v>95</v>
      </c>
      <c r="C40" s="63">
        <v>11</v>
      </c>
      <c r="D40" s="64">
        <v>11</v>
      </c>
      <c r="E40" s="64">
        <v>13</v>
      </c>
      <c r="F40" s="64">
        <v>8</v>
      </c>
      <c r="G40" s="64"/>
      <c r="H40" s="64">
        <f t="shared" si="0"/>
        <v>43</v>
      </c>
      <c r="I40" s="306"/>
    </row>
    <row r="41" spans="1:9" ht="12.75">
      <c r="A41" s="348" t="s">
        <v>12</v>
      </c>
      <c r="B41" s="58" t="s">
        <v>61</v>
      </c>
      <c r="C41" s="59">
        <v>5</v>
      </c>
      <c r="D41" s="60">
        <v>1</v>
      </c>
      <c r="E41" s="60">
        <v>5</v>
      </c>
      <c r="F41" s="60">
        <v>5</v>
      </c>
      <c r="G41" s="60"/>
      <c r="H41" s="60">
        <f t="shared" si="0"/>
        <v>16</v>
      </c>
      <c r="I41" s="305">
        <f>SUM(H41:H42)</f>
        <v>27</v>
      </c>
    </row>
    <row r="42" spans="1:9" ht="27" thickBot="1">
      <c r="A42" s="350"/>
      <c r="B42" s="62" t="s">
        <v>83</v>
      </c>
      <c r="C42" s="63">
        <v>3</v>
      </c>
      <c r="D42" s="64">
        <v>6</v>
      </c>
      <c r="E42" s="64">
        <v>2</v>
      </c>
      <c r="F42" s="64"/>
      <c r="G42" s="64"/>
      <c r="H42" s="64">
        <f t="shared" si="0"/>
        <v>11</v>
      </c>
      <c r="I42" s="306"/>
    </row>
    <row r="43" spans="1:9" ht="13.5" thickBot="1">
      <c r="A43" s="276" t="s">
        <v>13</v>
      </c>
      <c r="B43" s="277"/>
      <c r="C43" s="86">
        <f aca="true" t="shared" si="1" ref="C43:I43">SUM(C4:C42)</f>
        <v>621</v>
      </c>
      <c r="D43" s="86">
        <f t="shared" si="1"/>
        <v>545</v>
      </c>
      <c r="E43" s="86">
        <f t="shared" si="1"/>
        <v>545</v>
      </c>
      <c r="F43" s="86">
        <f t="shared" si="1"/>
        <v>494</v>
      </c>
      <c r="G43" s="86">
        <f t="shared" si="1"/>
        <v>83</v>
      </c>
      <c r="H43" s="86">
        <f t="shared" si="1"/>
        <v>2288</v>
      </c>
      <c r="I43" s="87">
        <f t="shared" si="1"/>
        <v>2288</v>
      </c>
    </row>
  </sheetData>
  <sheetProtection/>
  <mergeCells count="30">
    <mergeCell ref="A1:I1"/>
    <mergeCell ref="A2:B3"/>
    <mergeCell ref="C2:G2"/>
    <mergeCell ref="H2:H3"/>
    <mergeCell ref="I2:I3"/>
    <mergeCell ref="A5:A6"/>
    <mergeCell ref="I5:I6"/>
    <mergeCell ref="A9:A10"/>
    <mergeCell ref="I9:I10"/>
    <mergeCell ref="A12:A13"/>
    <mergeCell ref="I12:I13"/>
    <mergeCell ref="A15:A19"/>
    <mergeCell ref="I15:I19"/>
    <mergeCell ref="I35:I36"/>
    <mergeCell ref="A20:A23"/>
    <mergeCell ref="I20:I23"/>
    <mergeCell ref="A24:A27"/>
    <mergeCell ref="I24:I27"/>
    <mergeCell ref="A28:A29"/>
    <mergeCell ref="I28:I29"/>
    <mergeCell ref="A38:A40"/>
    <mergeCell ref="I38:I40"/>
    <mergeCell ref="A41:A42"/>
    <mergeCell ref="I41:I42"/>
    <mergeCell ref="A43:B43"/>
    <mergeCell ref="A30:A31"/>
    <mergeCell ref="I30:I31"/>
    <mergeCell ref="A32:A34"/>
    <mergeCell ref="I32:I34"/>
    <mergeCell ref="A35:A36"/>
  </mergeCells>
  <printOptions/>
  <pageMargins left="0.7" right="0.7" top="0.75" bottom="0.75" header="0.3" footer="0.3"/>
  <pageSetup horizontalDpi="600" verticalDpi="600" orientation="portrait" paperSize="9" scale="7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P77"/>
  <sheetViews>
    <sheetView zoomScale="80" zoomScaleNormal="80" zoomScaleSheetLayoutView="70" workbookViewId="0" topLeftCell="A25">
      <selection activeCell="Q21" sqref="Q21"/>
    </sheetView>
  </sheetViews>
  <sheetFormatPr defaultColWidth="9.00390625" defaultRowHeight="12.75"/>
  <cols>
    <col min="1" max="1" width="79.625" style="35" customWidth="1"/>
    <col min="2" max="2" width="7.50390625" style="50" customWidth="1"/>
    <col min="3" max="3" width="7.50390625" style="42" customWidth="1"/>
    <col min="4" max="4" width="15.375" style="103" customWidth="1"/>
    <col min="5" max="6" width="7.50390625" style="42" customWidth="1"/>
    <col min="7" max="7" width="15.375" style="103" customWidth="1"/>
    <col min="8" max="9" width="7.50390625" style="42" customWidth="1"/>
    <col min="10" max="10" width="15.375" style="43" customWidth="1"/>
    <col min="11" max="12" width="7.50390625" style="42" customWidth="1"/>
    <col min="13" max="13" width="15.375" style="103" customWidth="1"/>
    <col min="14" max="15" width="7.50390625" style="42" customWidth="1"/>
    <col min="16" max="16" width="15.375" style="104" customWidth="1"/>
  </cols>
  <sheetData>
    <row r="1" spans="1:16" ht="32.25" customHeight="1">
      <c r="A1" s="252" t="s">
        <v>176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</row>
    <row r="2" spans="1:16" s="3" customFormat="1" ht="15" hidden="1">
      <c r="A2" s="37" t="s">
        <v>31</v>
      </c>
      <c r="B2" s="49"/>
      <c r="C2" s="45"/>
      <c r="D2" s="102"/>
      <c r="E2" s="45"/>
      <c r="F2" s="45"/>
      <c r="G2" s="102"/>
      <c r="H2" s="45"/>
      <c r="I2" s="45"/>
      <c r="J2" s="44"/>
      <c r="K2" s="45"/>
      <c r="L2" s="45"/>
      <c r="M2" s="102"/>
      <c r="N2" s="45"/>
      <c r="O2" s="45"/>
      <c r="P2" s="45"/>
    </row>
    <row r="3" spans="1:16" s="3" customFormat="1" ht="15" hidden="1">
      <c r="A3" s="254" t="s">
        <v>30</v>
      </c>
      <c r="B3" s="254"/>
      <c r="C3" s="254"/>
      <c r="D3" s="102"/>
      <c r="E3" s="45"/>
      <c r="F3" s="45"/>
      <c r="G3" s="102"/>
      <c r="H3" s="45"/>
      <c r="I3" s="45"/>
      <c r="J3" s="44"/>
      <c r="K3" s="45"/>
      <c r="L3" s="45"/>
      <c r="M3" s="102"/>
      <c r="N3" s="45"/>
      <c r="O3" s="45"/>
      <c r="P3" s="45"/>
    </row>
    <row r="4" spans="1:16" s="3" customFormat="1" ht="52.5" customHeight="1" hidden="1">
      <c r="A4" s="255" t="s">
        <v>93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102"/>
      <c r="N4" s="45"/>
      <c r="O4" s="45"/>
      <c r="P4" s="45"/>
    </row>
    <row r="5" spans="1:16" s="3" customFormat="1" ht="45" hidden="1">
      <c r="A5" s="35" t="s">
        <v>91</v>
      </c>
      <c r="B5" s="49"/>
      <c r="C5" s="45"/>
      <c r="D5" s="102"/>
      <c r="E5" s="45"/>
      <c r="F5" s="45"/>
      <c r="G5" s="102"/>
      <c r="H5" s="45"/>
      <c r="I5" s="45"/>
      <c r="J5" s="44"/>
      <c r="K5" s="45"/>
      <c r="L5" s="45"/>
      <c r="M5" s="102"/>
      <c r="N5" s="45"/>
      <c r="O5" s="45"/>
      <c r="P5" s="45"/>
    </row>
    <row r="6" spans="1:16" s="3" customFormat="1" ht="15" hidden="1">
      <c r="A6" s="35"/>
      <c r="B6" s="49"/>
      <c r="C6" s="45"/>
      <c r="D6" s="102"/>
      <c r="E6" s="45"/>
      <c r="F6" s="45"/>
      <c r="G6" s="102"/>
      <c r="H6" s="45"/>
      <c r="I6" s="45"/>
      <c r="J6" s="44"/>
      <c r="K6" s="45"/>
      <c r="L6" s="45"/>
      <c r="M6" s="102"/>
      <c r="N6" s="45"/>
      <c r="O6" s="45"/>
      <c r="P6" s="45"/>
    </row>
    <row r="7" spans="1:16" s="3" customFormat="1" ht="60" hidden="1">
      <c r="A7" s="35" t="s">
        <v>92</v>
      </c>
      <c r="B7" s="49"/>
      <c r="C7" s="45"/>
      <c r="D7" s="102"/>
      <c r="E7" s="45"/>
      <c r="F7" s="45"/>
      <c r="G7" s="102"/>
      <c r="H7" s="45"/>
      <c r="I7" s="45"/>
      <c r="J7" s="44"/>
      <c r="K7" s="45"/>
      <c r="L7" s="45"/>
      <c r="M7" s="102"/>
      <c r="N7" s="45"/>
      <c r="O7" s="45"/>
      <c r="P7" s="45"/>
    </row>
    <row r="8" spans="1:16" s="3" customFormat="1" ht="15" hidden="1">
      <c r="A8" s="35"/>
      <c r="B8" s="49"/>
      <c r="C8" s="45"/>
      <c r="D8" s="102"/>
      <c r="E8" s="45"/>
      <c r="F8" s="45"/>
      <c r="G8" s="102"/>
      <c r="H8" s="45"/>
      <c r="I8" s="45"/>
      <c r="J8" s="44"/>
      <c r="K8" s="45"/>
      <c r="L8" s="45"/>
      <c r="M8" s="102"/>
      <c r="N8" s="45"/>
      <c r="O8" s="45"/>
      <c r="P8" s="45"/>
    </row>
    <row r="9" spans="1:16" s="3" customFormat="1" ht="30" hidden="1">
      <c r="A9" s="35" t="s">
        <v>100</v>
      </c>
      <c r="B9" s="49"/>
      <c r="C9" s="45"/>
      <c r="D9" s="102"/>
      <c r="E9" s="45"/>
      <c r="F9" s="45"/>
      <c r="G9" s="102"/>
      <c r="H9" s="45"/>
      <c r="I9" s="45"/>
      <c r="J9" s="44"/>
      <c r="K9" s="45"/>
      <c r="L9" s="45"/>
      <c r="M9" s="102"/>
      <c r="N9" s="45"/>
      <c r="O9" s="45"/>
      <c r="P9" s="45"/>
    </row>
    <row r="10" spans="1:16" ht="16.5" customHeight="1">
      <c r="A10" s="256" t="s">
        <v>94</v>
      </c>
      <c r="B10" s="249" t="s">
        <v>67</v>
      </c>
      <c r="C10" s="249"/>
      <c r="D10" s="259" t="s">
        <v>161</v>
      </c>
      <c r="E10" s="249" t="s">
        <v>68</v>
      </c>
      <c r="F10" s="249"/>
      <c r="G10" s="259" t="s">
        <v>162</v>
      </c>
      <c r="H10" s="249" t="s">
        <v>69</v>
      </c>
      <c r="I10" s="249"/>
      <c r="J10" s="259" t="s">
        <v>163</v>
      </c>
      <c r="K10" s="249" t="s">
        <v>70</v>
      </c>
      <c r="L10" s="249"/>
      <c r="M10" s="259" t="s">
        <v>164</v>
      </c>
      <c r="N10" s="249" t="s">
        <v>71</v>
      </c>
      <c r="O10" s="249"/>
      <c r="P10" s="259" t="s">
        <v>165</v>
      </c>
    </row>
    <row r="11" spans="1:16" ht="35.25" customHeight="1">
      <c r="A11" s="257"/>
      <c r="B11" s="251" t="s">
        <v>160</v>
      </c>
      <c r="C11" s="251"/>
      <c r="D11" s="260"/>
      <c r="E11" s="251" t="s">
        <v>134</v>
      </c>
      <c r="F11" s="251"/>
      <c r="G11" s="260"/>
      <c r="H11" s="251" t="s">
        <v>132</v>
      </c>
      <c r="I11" s="251"/>
      <c r="J11" s="260"/>
      <c r="K11" s="251" t="s">
        <v>127</v>
      </c>
      <c r="L11" s="251"/>
      <c r="M11" s="260"/>
      <c r="N11" s="251" t="s">
        <v>120</v>
      </c>
      <c r="O11" s="251"/>
      <c r="P11" s="260"/>
    </row>
    <row r="12" spans="1:16" ht="33.75" customHeight="1">
      <c r="A12" s="258"/>
      <c r="B12" s="25" t="s">
        <v>18</v>
      </c>
      <c r="C12" s="33" t="s">
        <v>20</v>
      </c>
      <c r="D12" s="261"/>
      <c r="E12" s="33" t="s">
        <v>18</v>
      </c>
      <c r="F12" s="33" t="s">
        <v>20</v>
      </c>
      <c r="G12" s="261"/>
      <c r="H12" s="33" t="s">
        <v>18</v>
      </c>
      <c r="I12" s="33" t="s">
        <v>20</v>
      </c>
      <c r="J12" s="261"/>
      <c r="K12" s="33" t="s">
        <v>18</v>
      </c>
      <c r="L12" s="33" t="s">
        <v>20</v>
      </c>
      <c r="M12" s="261"/>
      <c r="N12" s="25" t="s">
        <v>18</v>
      </c>
      <c r="O12" s="33" t="s">
        <v>20</v>
      </c>
      <c r="P12" s="261"/>
    </row>
    <row r="13" spans="1:16" s="3" customFormat="1" ht="15">
      <c r="A13" s="46" t="s">
        <v>33</v>
      </c>
      <c r="B13" s="39"/>
      <c r="C13" s="39"/>
      <c r="D13" s="101"/>
      <c r="E13" s="39"/>
      <c r="F13" s="41"/>
      <c r="G13" s="101"/>
      <c r="H13" s="39"/>
      <c r="I13" s="39"/>
      <c r="J13" s="101"/>
      <c r="K13" s="39"/>
      <c r="L13" s="39"/>
      <c r="M13" s="101"/>
      <c r="N13" s="39"/>
      <c r="O13" s="39"/>
      <c r="P13" s="39"/>
    </row>
    <row r="14" spans="1:16" s="3" customFormat="1" ht="15">
      <c r="A14" s="47" t="s">
        <v>149</v>
      </c>
      <c r="B14" s="178">
        <v>0</v>
      </c>
      <c r="C14" s="41">
        <v>0</v>
      </c>
      <c r="D14" s="101">
        <f>B14-C14</f>
        <v>0</v>
      </c>
      <c r="E14" s="178">
        <v>0</v>
      </c>
      <c r="F14" s="41">
        <v>0</v>
      </c>
      <c r="G14" s="101">
        <f>E14-F14</f>
        <v>0</v>
      </c>
      <c r="H14" s="178">
        <v>0</v>
      </c>
      <c r="I14" s="41">
        <f>'Ком.прием'!E16</f>
        <v>0</v>
      </c>
      <c r="J14" s="101">
        <f>H14-I14</f>
        <v>0</v>
      </c>
      <c r="K14" s="178">
        <v>0</v>
      </c>
      <c r="L14" s="41">
        <f>'Ком.прием'!F16</f>
        <v>27</v>
      </c>
      <c r="M14" s="101">
        <f>K14-L14</f>
        <v>-27</v>
      </c>
      <c r="N14" s="178">
        <v>0</v>
      </c>
      <c r="O14" s="39">
        <f>'Ком.прием'!G16</f>
        <v>0</v>
      </c>
      <c r="P14" s="101">
        <f>N14-O14</f>
        <v>0</v>
      </c>
    </row>
    <row r="15" spans="1:16" s="3" customFormat="1" ht="15">
      <c r="A15" s="47" t="s">
        <v>72</v>
      </c>
      <c r="B15" s="178">
        <v>0</v>
      </c>
      <c r="C15" s="39">
        <v>0</v>
      </c>
      <c r="D15" s="101">
        <f>B15-C15</f>
        <v>0</v>
      </c>
      <c r="E15" s="178">
        <v>0</v>
      </c>
      <c r="F15" s="41">
        <v>0</v>
      </c>
      <c r="G15" s="101">
        <f>E15-F15</f>
        <v>0</v>
      </c>
      <c r="H15" s="178">
        <v>0</v>
      </c>
      <c r="I15" s="39">
        <v>0</v>
      </c>
      <c r="J15" s="101">
        <f>H15-I15</f>
        <v>0</v>
      </c>
      <c r="K15" s="178">
        <v>0</v>
      </c>
      <c r="L15" s="39">
        <f>'Ком.прием'!F13</f>
        <v>0</v>
      </c>
      <c r="M15" s="101">
        <f>K15-L15</f>
        <v>0</v>
      </c>
      <c r="N15" s="178">
        <v>0</v>
      </c>
      <c r="O15" s="39">
        <f>'Ком.прием'!G13</f>
        <v>0</v>
      </c>
      <c r="P15" s="101">
        <f>N15-O15</f>
        <v>0</v>
      </c>
    </row>
    <row r="16" spans="1:16" s="3" customFormat="1" ht="15">
      <c r="A16" s="47" t="s">
        <v>89</v>
      </c>
      <c r="B16" s="178">
        <v>0</v>
      </c>
      <c r="C16" s="39">
        <v>0</v>
      </c>
      <c r="D16" s="101">
        <f>B16-C16</f>
        <v>0</v>
      </c>
      <c r="E16" s="178">
        <v>0</v>
      </c>
      <c r="F16" s="39">
        <v>0</v>
      </c>
      <c r="G16" s="101">
        <f>E16-F16</f>
        <v>0</v>
      </c>
      <c r="H16" s="178">
        <v>0</v>
      </c>
      <c r="I16" s="39">
        <v>0</v>
      </c>
      <c r="J16" s="101">
        <f>H16-I16</f>
        <v>0</v>
      </c>
      <c r="K16" s="178">
        <v>0</v>
      </c>
      <c r="L16" s="39">
        <f>'Ком.прием'!F14</f>
        <v>0</v>
      </c>
      <c r="M16" s="101">
        <f>K16-L16</f>
        <v>0</v>
      </c>
      <c r="N16" s="178">
        <v>0</v>
      </c>
      <c r="O16" s="39">
        <f>'Ком.прием'!G14</f>
        <v>0</v>
      </c>
      <c r="P16" s="173">
        <f>N16-O16</f>
        <v>0</v>
      </c>
    </row>
    <row r="17" spans="1:16" s="3" customFormat="1" ht="15">
      <c r="A17" s="47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</row>
    <row r="18" spans="1:16" ht="15">
      <c r="A18" s="46" t="s">
        <v>34</v>
      </c>
      <c r="B18" s="39"/>
      <c r="C18" s="40"/>
      <c r="D18" s="101"/>
      <c r="E18" s="39"/>
      <c r="F18" s="40"/>
      <c r="G18" s="101"/>
      <c r="H18" s="39"/>
      <c r="I18" s="40"/>
      <c r="J18" s="101"/>
      <c r="K18" s="39"/>
      <c r="L18" s="40"/>
      <c r="M18" s="101"/>
      <c r="N18" s="39"/>
      <c r="O18" s="40"/>
      <c r="P18" s="39"/>
    </row>
    <row r="19" spans="1:16" s="3" customFormat="1" ht="15">
      <c r="A19" s="47" t="s">
        <v>74</v>
      </c>
      <c r="B19" s="178">
        <v>0</v>
      </c>
      <c r="C19" s="39">
        <v>0</v>
      </c>
      <c r="D19" s="101">
        <f>B19-C19</f>
        <v>0</v>
      </c>
      <c r="E19" s="178">
        <v>0</v>
      </c>
      <c r="F19" s="39">
        <v>0</v>
      </c>
      <c r="G19" s="101">
        <f>E19-F19</f>
        <v>0</v>
      </c>
      <c r="H19" s="178">
        <v>0</v>
      </c>
      <c r="I19" s="39">
        <f>'Ком.прием'!E7</f>
        <v>0</v>
      </c>
      <c r="J19" s="101">
        <f>H19-I19</f>
        <v>0</v>
      </c>
      <c r="K19" s="178">
        <v>0</v>
      </c>
      <c r="L19" s="39">
        <f>'Ком.прием'!F7</f>
        <v>3</v>
      </c>
      <c r="M19" s="101">
        <f>K19-L19</f>
        <v>-3</v>
      </c>
      <c r="N19" s="178">
        <v>0</v>
      </c>
      <c r="O19" s="39">
        <f>'Ком.прием'!G7</f>
        <v>1</v>
      </c>
      <c r="P19" s="101">
        <f>N19-O19</f>
        <v>-1</v>
      </c>
    </row>
    <row r="20" spans="1:16" ht="15">
      <c r="A20" s="34"/>
      <c r="B20" s="39"/>
      <c r="C20" s="40"/>
      <c r="D20" s="101"/>
      <c r="E20" s="39"/>
      <c r="F20" s="40"/>
      <c r="G20" s="101"/>
      <c r="H20" s="39"/>
      <c r="I20" s="40"/>
      <c r="J20" s="101"/>
      <c r="K20" s="39"/>
      <c r="L20" s="40"/>
      <c r="M20" s="101"/>
      <c r="N20" s="39"/>
      <c r="O20" s="40"/>
      <c r="P20" s="39"/>
    </row>
    <row r="21" spans="1:16" ht="15">
      <c r="A21" s="46" t="s">
        <v>35</v>
      </c>
      <c r="B21" s="39"/>
      <c r="C21" s="40"/>
      <c r="D21" s="101"/>
      <c r="E21" s="39"/>
      <c r="F21" s="40"/>
      <c r="G21" s="101"/>
      <c r="H21" s="39"/>
      <c r="I21" s="40"/>
      <c r="J21" s="101"/>
      <c r="K21" s="39"/>
      <c r="L21" s="40"/>
      <c r="M21" s="173"/>
      <c r="N21" s="39"/>
      <c r="O21" s="40"/>
      <c r="P21" s="39"/>
    </row>
    <row r="22" spans="1:16" s="3" customFormat="1" ht="15">
      <c r="A22" s="47" t="s">
        <v>75</v>
      </c>
      <c r="B22" s="178">
        <v>20</v>
      </c>
      <c r="C22" s="39">
        <f>'Ком.прием'!C6</f>
        <v>24</v>
      </c>
      <c r="D22" s="101">
        <f>B22-C22</f>
        <v>-4</v>
      </c>
      <c r="E22" s="178">
        <v>0</v>
      </c>
      <c r="F22" s="41">
        <f>'Ком.прием'!D6</f>
        <v>17</v>
      </c>
      <c r="G22" s="101">
        <f>E22-F22</f>
        <v>-17</v>
      </c>
      <c r="H22" s="178">
        <v>0</v>
      </c>
      <c r="I22" s="41">
        <f>'Ком.прием'!E6</f>
        <v>17</v>
      </c>
      <c r="J22" s="101">
        <f>H22-I22</f>
        <v>-17</v>
      </c>
      <c r="K22" s="178">
        <v>0</v>
      </c>
      <c r="L22" s="41">
        <f>'Ком.прием'!F6</f>
        <v>0</v>
      </c>
      <c r="M22" s="173">
        <f>K22-L22</f>
        <v>0</v>
      </c>
      <c r="N22" s="178">
        <v>0</v>
      </c>
      <c r="O22" s="39">
        <f>'Ком.прием'!G6</f>
        <v>2</v>
      </c>
      <c r="P22" s="101">
        <f>N22-O22</f>
        <v>-2</v>
      </c>
    </row>
    <row r="23" spans="1:16" ht="15">
      <c r="A23" s="34"/>
      <c r="B23" s="39"/>
      <c r="C23" s="40"/>
      <c r="D23" s="101"/>
      <c r="E23" s="39"/>
      <c r="F23" s="40"/>
      <c r="G23" s="101"/>
      <c r="H23" s="39"/>
      <c r="I23" s="40"/>
      <c r="J23" s="101"/>
      <c r="K23" s="39"/>
      <c r="L23" s="40"/>
      <c r="M23" s="101"/>
      <c r="N23" s="39"/>
      <c r="O23" s="40"/>
      <c r="P23" s="39"/>
    </row>
    <row r="24" spans="1:16" ht="33.75" customHeight="1">
      <c r="A24" s="46" t="s">
        <v>36</v>
      </c>
      <c r="B24" s="39"/>
      <c r="C24" s="40"/>
      <c r="D24" s="101"/>
      <c r="E24" s="39"/>
      <c r="F24" s="40"/>
      <c r="G24" s="101"/>
      <c r="H24" s="39"/>
      <c r="I24" s="40"/>
      <c r="J24" s="101"/>
      <c r="K24" s="39"/>
      <c r="L24" s="40"/>
      <c r="M24" s="101"/>
      <c r="N24" s="39"/>
      <c r="O24" s="40"/>
      <c r="P24" s="39"/>
    </row>
    <row r="25" spans="1:16" s="1" customFormat="1" ht="15" customHeight="1">
      <c r="A25" s="171" t="s">
        <v>150</v>
      </c>
      <c r="B25" s="178">
        <v>0</v>
      </c>
      <c r="C25" s="41">
        <v>0</v>
      </c>
      <c r="D25" s="101">
        <f>B25-C25</f>
        <v>0</v>
      </c>
      <c r="E25" s="178">
        <v>0</v>
      </c>
      <c r="F25" s="41">
        <v>0</v>
      </c>
      <c r="G25" s="173">
        <f>G27</f>
        <v>0</v>
      </c>
      <c r="H25" s="178">
        <v>0</v>
      </c>
      <c r="I25" s="41">
        <v>0</v>
      </c>
      <c r="J25" s="101">
        <f>H25-I25</f>
        <v>0</v>
      </c>
      <c r="K25" s="178">
        <v>0</v>
      </c>
      <c r="L25" s="41">
        <f>'Ком.прием'!F15</f>
        <v>0</v>
      </c>
      <c r="M25" s="101">
        <f>K25-L25</f>
        <v>0</v>
      </c>
      <c r="N25" s="178">
        <v>0</v>
      </c>
      <c r="O25" s="39">
        <f>'Ком.прием'!G15</f>
        <v>0</v>
      </c>
      <c r="P25" s="101">
        <f>N25-O25</f>
        <v>0</v>
      </c>
    </row>
    <row r="26" spans="1:16" ht="15">
      <c r="A26" s="34"/>
      <c r="B26" s="39"/>
      <c r="C26" s="40"/>
      <c r="D26" s="101"/>
      <c r="E26" s="39"/>
      <c r="F26" s="40"/>
      <c r="G26" s="101"/>
      <c r="H26" s="39"/>
      <c r="I26" s="40"/>
      <c r="J26" s="101"/>
      <c r="K26" s="39"/>
      <c r="L26" s="40"/>
      <c r="M26" s="101"/>
      <c r="N26" s="39"/>
      <c r="O26" s="40"/>
      <c r="P26" s="39"/>
    </row>
    <row r="27" spans="1:16" ht="15">
      <c r="A27" s="46" t="s">
        <v>37</v>
      </c>
      <c r="B27" s="39"/>
      <c r="C27" s="40"/>
      <c r="D27" s="101"/>
      <c r="E27" s="39"/>
      <c r="F27" s="40"/>
      <c r="G27" s="101"/>
      <c r="H27" s="39"/>
      <c r="I27" s="40"/>
      <c r="J27" s="101"/>
      <c r="K27" s="39"/>
      <c r="L27" s="40"/>
      <c r="M27" s="101"/>
      <c r="N27" s="40"/>
      <c r="O27" s="40"/>
      <c r="P27" s="39"/>
    </row>
    <row r="28" spans="1:16" ht="15">
      <c r="A28" s="47" t="s">
        <v>90</v>
      </c>
      <c r="B28" s="48">
        <f>SUM(B29:B30)</f>
        <v>0</v>
      </c>
      <c r="C28" s="48">
        <f>SUM(C29:C30)</f>
        <v>0</v>
      </c>
      <c r="D28" s="101">
        <f aca="true" t="shared" si="0" ref="D28:D33">B28-C28</f>
        <v>0</v>
      </c>
      <c r="E28" s="48">
        <f>SUM(E29:E30)</f>
        <v>0</v>
      </c>
      <c r="F28" s="48">
        <f>SUM(F29:F30)</f>
        <v>22</v>
      </c>
      <c r="G28" s="101">
        <f aca="true" t="shared" si="1" ref="G28:G33">E28-F28</f>
        <v>-22</v>
      </c>
      <c r="H28" s="48">
        <f>SUM(H29:H30)</f>
        <v>0</v>
      </c>
      <c r="I28" s="48">
        <f>SUM(I29:I30)</f>
        <v>20</v>
      </c>
      <c r="J28" s="101">
        <f>H28-I28</f>
        <v>-20</v>
      </c>
      <c r="K28" s="48">
        <f>SUM(K29:K30)</f>
        <v>0</v>
      </c>
      <c r="L28" s="48">
        <f>SUM(L29:L30)</f>
        <v>9</v>
      </c>
      <c r="M28" s="101">
        <f>K28-L28</f>
        <v>-9</v>
      </c>
      <c r="N28" s="48">
        <f>SUM(N29:N30)</f>
        <v>0</v>
      </c>
      <c r="O28" s="48">
        <f>SUM(O29:O30)</f>
        <v>0</v>
      </c>
      <c r="P28" s="101">
        <f>N28-O28</f>
        <v>0</v>
      </c>
    </row>
    <row r="29" spans="1:16" ht="15">
      <c r="A29" s="38" t="s">
        <v>114</v>
      </c>
      <c r="B29" s="178">
        <v>0</v>
      </c>
      <c r="C29" s="39">
        <f>'Ком.прием'!C8</f>
        <v>0</v>
      </c>
      <c r="D29" s="101">
        <f t="shared" si="0"/>
        <v>0</v>
      </c>
      <c r="E29" s="178">
        <v>0</v>
      </c>
      <c r="F29" s="39">
        <f>'Ком.прием'!D8</f>
        <v>9</v>
      </c>
      <c r="G29" s="101">
        <f t="shared" si="1"/>
        <v>-9</v>
      </c>
      <c r="H29" s="178">
        <v>0</v>
      </c>
      <c r="I29" s="39">
        <f>'Ком.прием'!E8</f>
        <v>6</v>
      </c>
      <c r="J29" s="101">
        <f>H29-I29</f>
        <v>-6</v>
      </c>
      <c r="K29" s="178">
        <v>0</v>
      </c>
      <c r="L29" s="39">
        <f>'Ком.прием'!F8</f>
        <v>8</v>
      </c>
      <c r="M29" s="101">
        <f>K29-L29</f>
        <v>-8</v>
      </c>
      <c r="N29" s="207">
        <v>0</v>
      </c>
      <c r="O29" s="39">
        <f>'Ком.прием'!G8</f>
        <v>0</v>
      </c>
      <c r="P29" s="101">
        <f>N29-O29</f>
        <v>0</v>
      </c>
    </row>
    <row r="30" spans="1:16" ht="15">
      <c r="A30" s="38" t="s">
        <v>124</v>
      </c>
      <c r="B30" s="178">
        <v>0</v>
      </c>
      <c r="C30" s="39">
        <f>'Ком.прием'!C9</f>
        <v>0</v>
      </c>
      <c r="D30" s="101">
        <f t="shared" si="0"/>
        <v>0</v>
      </c>
      <c r="E30" s="178">
        <v>0</v>
      </c>
      <c r="F30" s="39">
        <f>'Ком.прием'!D9</f>
        <v>13</v>
      </c>
      <c r="G30" s="101">
        <f t="shared" si="1"/>
        <v>-13</v>
      </c>
      <c r="H30" s="178">
        <v>0</v>
      </c>
      <c r="I30" s="39">
        <f>'Ком.прием'!E9</f>
        <v>14</v>
      </c>
      <c r="J30" s="101">
        <f>H30-I30</f>
        <v>-14</v>
      </c>
      <c r="K30" s="178">
        <v>0</v>
      </c>
      <c r="L30" s="39">
        <f>'Ком.прием'!F9</f>
        <v>1</v>
      </c>
      <c r="M30" s="101">
        <f>K30-L30</f>
        <v>-1</v>
      </c>
      <c r="N30" s="178">
        <v>0</v>
      </c>
      <c r="O30" s="39">
        <f>'Ком.прием'!G9</f>
        <v>0</v>
      </c>
      <c r="P30" s="101">
        <f>N30-O30</f>
        <v>0</v>
      </c>
    </row>
    <row r="31" spans="1:16" ht="15">
      <c r="A31" s="228" t="s">
        <v>166</v>
      </c>
      <c r="B31" s="178">
        <v>5</v>
      </c>
      <c r="C31" s="39">
        <f>'Ком.прием'!C10</f>
        <v>25</v>
      </c>
      <c r="D31" s="101">
        <f t="shared" si="0"/>
        <v>-20</v>
      </c>
      <c r="E31" s="178">
        <v>0</v>
      </c>
      <c r="F31" s="39">
        <f>Бюджет!D18</f>
        <v>31</v>
      </c>
      <c r="G31" s="101">
        <f t="shared" si="1"/>
        <v>-31</v>
      </c>
      <c r="H31" s="178">
        <v>0</v>
      </c>
      <c r="I31" s="39"/>
      <c r="J31" s="101"/>
      <c r="K31" s="178">
        <v>0</v>
      </c>
      <c r="L31" s="39"/>
      <c r="M31" s="101"/>
      <c r="N31" s="178">
        <v>0</v>
      </c>
      <c r="O31" s="39"/>
      <c r="P31" s="101"/>
    </row>
    <row r="32" spans="1:16" ht="48.75" customHeight="1">
      <c r="A32" s="228" t="s">
        <v>170</v>
      </c>
      <c r="B32" s="178">
        <v>5</v>
      </c>
      <c r="C32" s="39">
        <f>'Ком.прием'!C11</f>
        <v>4</v>
      </c>
      <c r="D32" s="101">
        <f t="shared" si="0"/>
        <v>1</v>
      </c>
      <c r="E32" s="178">
        <v>0</v>
      </c>
      <c r="F32" s="39">
        <f>Бюджет!D19</f>
        <v>0</v>
      </c>
      <c r="G32" s="101">
        <f t="shared" si="1"/>
        <v>0</v>
      </c>
      <c r="H32" s="178">
        <v>0</v>
      </c>
      <c r="I32" s="39"/>
      <c r="J32" s="101"/>
      <c r="K32" s="178">
        <v>0</v>
      </c>
      <c r="L32" s="39"/>
      <c r="M32" s="101"/>
      <c r="N32" s="178">
        <v>0</v>
      </c>
      <c r="O32" s="39"/>
      <c r="P32" s="101"/>
    </row>
    <row r="33" spans="1:16" ht="15">
      <c r="A33" s="47" t="s">
        <v>76</v>
      </c>
      <c r="B33" s="178">
        <v>0</v>
      </c>
      <c r="C33" s="39">
        <v>0</v>
      </c>
      <c r="D33" s="101">
        <f t="shared" si="0"/>
        <v>0</v>
      </c>
      <c r="E33" s="178">
        <v>0</v>
      </c>
      <c r="F33" s="39">
        <v>0</v>
      </c>
      <c r="G33" s="101">
        <f t="shared" si="1"/>
        <v>0</v>
      </c>
      <c r="H33" s="178">
        <v>0</v>
      </c>
      <c r="I33" s="39">
        <v>0</v>
      </c>
      <c r="J33" s="101">
        <f>H33-I33</f>
        <v>0</v>
      </c>
      <c r="K33" s="178">
        <v>0</v>
      </c>
      <c r="L33" s="41">
        <v>0</v>
      </c>
      <c r="M33" s="101">
        <f>K33-L33</f>
        <v>0</v>
      </c>
      <c r="N33" s="178">
        <v>0</v>
      </c>
      <c r="O33" s="39">
        <f>'Ком.прием'!G12</f>
        <v>0</v>
      </c>
      <c r="P33" s="101">
        <f>N33-O33</f>
        <v>0</v>
      </c>
    </row>
    <row r="34" spans="1:16" ht="15">
      <c r="A34" s="34"/>
      <c r="B34" s="39"/>
      <c r="C34" s="40"/>
      <c r="D34" s="101"/>
      <c r="E34" s="39"/>
      <c r="F34" s="40"/>
      <c r="G34" s="101"/>
      <c r="H34" s="39"/>
      <c r="I34" s="40"/>
      <c r="J34" s="101"/>
      <c r="K34" s="40"/>
      <c r="L34" s="40"/>
      <c r="M34" s="101"/>
      <c r="N34" s="40"/>
      <c r="O34" s="40"/>
      <c r="P34" s="39"/>
    </row>
    <row r="35" spans="1:16" ht="15">
      <c r="A35" s="46" t="s">
        <v>38</v>
      </c>
      <c r="B35" s="39"/>
      <c r="C35" s="40"/>
      <c r="D35" s="101"/>
      <c r="E35" s="40"/>
      <c r="F35" s="40"/>
      <c r="G35" s="101"/>
      <c r="H35" s="40"/>
      <c r="I35" s="40"/>
      <c r="J35" s="101"/>
      <c r="K35" s="40"/>
      <c r="L35" s="40"/>
      <c r="M35" s="101"/>
      <c r="N35" s="40"/>
      <c r="O35" s="40"/>
      <c r="P35" s="39"/>
    </row>
    <row r="36" spans="1:16" ht="15">
      <c r="A36" s="8" t="s">
        <v>151</v>
      </c>
      <c r="B36" s="48">
        <f>SUM(B37:B37)</f>
        <v>0</v>
      </c>
      <c r="C36" s="48">
        <f>SUM(C37:C37)</f>
        <v>0</v>
      </c>
      <c r="D36" s="101">
        <f>B36-C36</f>
        <v>0</v>
      </c>
      <c r="E36" s="48">
        <f>SUM(E37:E37)</f>
        <v>0</v>
      </c>
      <c r="F36" s="48">
        <f>SUM(F37:F37)</f>
        <v>0</v>
      </c>
      <c r="G36" s="101">
        <f>E36-F36</f>
        <v>0</v>
      </c>
      <c r="H36" s="48">
        <f>SUM(H37:H37)</f>
        <v>0</v>
      </c>
      <c r="I36" s="48">
        <f>SUM(I37:I37)</f>
        <v>0</v>
      </c>
      <c r="J36" s="101">
        <f>H36-I36</f>
        <v>0</v>
      </c>
      <c r="K36" s="48">
        <f>SUM(K37:K37)</f>
        <v>0</v>
      </c>
      <c r="L36" s="48">
        <f>SUM(L37:L37)</f>
        <v>11</v>
      </c>
      <c r="M36" s="101">
        <f>K36-L36</f>
        <v>-11</v>
      </c>
      <c r="N36" s="48">
        <f>SUM(N37:N37)</f>
        <v>0</v>
      </c>
      <c r="O36" s="48">
        <f>SUM(O37:O37)</f>
        <v>0</v>
      </c>
      <c r="P36" s="101">
        <f>N36-O36</f>
        <v>0</v>
      </c>
    </row>
    <row r="37" spans="1:16" ht="15">
      <c r="A37" s="9" t="s">
        <v>78</v>
      </c>
      <c r="B37" s="178">
        <v>0</v>
      </c>
      <c r="C37" s="39">
        <v>0</v>
      </c>
      <c r="D37" s="101">
        <f>B37-C37</f>
        <v>0</v>
      </c>
      <c r="E37" s="178">
        <v>0</v>
      </c>
      <c r="F37" s="39">
        <v>0</v>
      </c>
      <c r="G37" s="101">
        <f>E37-F37</f>
        <v>0</v>
      </c>
      <c r="H37" s="178">
        <v>0</v>
      </c>
      <c r="I37" s="39">
        <f>'Ком.прием'!E4</f>
        <v>0</v>
      </c>
      <c r="J37" s="101">
        <f>H37-I37</f>
        <v>0</v>
      </c>
      <c r="K37" s="178">
        <v>0</v>
      </c>
      <c r="L37" s="41">
        <f>'Ком.прием'!F4</f>
        <v>11</v>
      </c>
      <c r="M37" s="101">
        <f>K37-L37</f>
        <v>-11</v>
      </c>
      <c r="N37" s="178">
        <v>0</v>
      </c>
      <c r="O37" s="41">
        <f>'Ком.прием'!G4</f>
        <v>0</v>
      </c>
      <c r="P37" s="101">
        <f>N37-O37</f>
        <v>0</v>
      </c>
    </row>
    <row r="38" spans="1:16" ht="15">
      <c r="A38" s="34"/>
      <c r="B38" s="39"/>
      <c r="C38" s="40"/>
      <c r="D38" s="101"/>
      <c r="E38" s="39"/>
      <c r="F38" s="40"/>
      <c r="G38" s="101"/>
      <c r="H38" s="39"/>
      <c r="I38" s="40"/>
      <c r="J38" s="101"/>
      <c r="K38" s="39"/>
      <c r="L38" s="40"/>
      <c r="M38" s="101"/>
      <c r="N38" s="40"/>
      <c r="O38" s="40"/>
      <c r="P38" s="39"/>
    </row>
    <row r="39" spans="1:16" ht="15">
      <c r="A39" s="46" t="s">
        <v>39</v>
      </c>
      <c r="B39" s="39"/>
      <c r="C39" s="40"/>
      <c r="D39" s="101"/>
      <c r="E39" s="39"/>
      <c r="F39" s="40"/>
      <c r="G39" s="101"/>
      <c r="H39" s="39"/>
      <c r="I39" s="40"/>
      <c r="J39" s="101"/>
      <c r="K39" s="39"/>
      <c r="L39" s="40"/>
      <c r="M39" s="101"/>
      <c r="N39" s="40"/>
      <c r="O39" s="40"/>
      <c r="P39" s="39"/>
    </row>
    <row r="40" spans="1:16" s="3" customFormat="1" ht="15">
      <c r="A40" s="47" t="s">
        <v>81</v>
      </c>
      <c r="B40" s="178">
        <v>0</v>
      </c>
      <c r="C40" s="39">
        <f>'Ком.прием'!C5</f>
        <v>0</v>
      </c>
      <c r="D40" s="101">
        <f>B40-C40</f>
        <v>0</v>
      </c>
      <c r="E40" s="178">
        <v>0</v>
      </c>
      <c r="F40" s="39">
        <f>'Ком.прием'!D5</f>
        <v>19</v>
      </c>
      <c r="G40" s="101">
        <f>E40-F40</f>
        <v>-19</v>
      </c>
      <c r="H40" s="178">
        <v>0</v>
      </c>
      <c r="I40" s="39">
        <f>'Ком.прием'!E5</f>
        <v>18</v>
      </c>
      <c r="J40" s="101">
        <f>H40-I40</f>
        <v>-18</v>
      </c>
      <c r="K40" s="178">
        <v>0</v>
      </c>
      <c r="L40" s="39">
        <f>'Ком.прием'!F5</f>
        <v>13</v>
      </c>
      <c r="M40" s="101">
        <f>K40-L40</f>
        <v>-13</v>
      </c>
      <c r="N40" s="178">
        <v>0</v>
      </c>
      <c r="O40" s="41">
        <f>'Ком.прием'!G5</f>
        <v>2</v>
      </c>
      <c r="P40" s="101">
        <f>N40-O40</f>
        <v>-2</v>
      </c>
    </row>
    <row r="41" spans="1:16" ht="15">
      <c r="A41" s="34"/>
      <c r="B41" s="39"/>
      <c r="C41" s="40"/>
      <c r="D41" s="101"/>
      <c r="E41" s="39"/>
      <c r="F41" s="40"/>
      <c r="G41" s="101"/>
      <c r="H41" s="39"/>
      <c r="I41" s="40"/>
      <c r="J41" s="101"/>
      <c r="K41" s="39"/>
      <c r="L41" s="40"/>
      <c r="M41" s="101"/>
      <c r="N41" s="40"/>
      <c r="O41" s="40"/>
      <c r="P41" s="39"/>
    </row>
    <row r="42" spans="1:16" ht="15">
      <c r="A42" s="46" t="s">
        <v>40</v>
      </c>
      <c r="B42" s="39"/>
      <c r="C42" s="40"/>
      <c r="D42" s="101"/>
      <c r="E42" s="39"/>
      <c r="F42" s="40"/>
      <c r="G42" s="101"/>
      <c r="H42" s="39"/>
      <c r="I42" s="40"/>
      <c r="J42" s="101"/>
      <c r="K42" s="39"/>
      <c r="L42" s="40"/>
      <c r="M42" s="101"/>
      <c r="N42" s="40"/>
      <c r="O42" s="40"/>
      <c r="P42" s="39"/>
    </row>
    <row r="43" spans="1:16" s="3" customFormat="1" ht="15">
      <c r="A43" s="47" t="s">
        <v>82</v>
      </c>
      <c r="B43" s="178">
        <v>25</v>
      </c>
      <c r="C43" s="39">
        <f>'Ком.прием'!C17</f>
        <v>22</v>
      </c>
      <c r="D43" s="101">
        <f>B43-C43</f>
        <v>3</v>
      </c>
      <c r="E43" s="178">
        <v>0</v>
      </c>
      <c r="F43" s="39">
        <f>'Ком.прием'!D17</f>
        <v>22</v>
      </c>
      <c r="G43" s="101">
        <f>E43-F43</f>
        <v>-22</v>
      </c>
      <c r="H43" s="178">
        <v>0</v>
      </c>
      <c r="I43" s="39">
        <f>'Ком.прием'!E17</f>
        <v>20</v>
      </c>
      <c r="J43" s="101">
        <f>H43-I43</f>
        <v>-20</v>
      </c>
      <c r="K43" s="178">
        <v>0</v>
      </c>
      <c r="L43" s="39">
        <f>'Ком.прием'!F17</f>
        <v>38</v>
      </c>
      <c r="M43" s="101">
        <f>K43-L43</f>
        <v>-38</v>
      </c>
      <c r="N43" s="178">
        <v>0</v>
      </c>
      <c r="O43" s="41">
        <f>'Ком.прием'!G17</f>
        <v>0</v>
      </c>
      <c r="P43" s="101">
        <f>N43-O43</f>
        <v>0</v>
      </c>
    </row>
    <row r="44" spans="1:16" ht="15">
      <c r="A44" s="34"/>
      <c r="B44" s="39"/>
      <c r="C44" s="40"/>
      <c r="D44" s="101"/>
      <c r="E44" s="39"/>
      <c r="F44" s="40"/>
      <c r="G44" s="101"/>
      <c r="H44" s="39"/>
      <c r="I44" s="40"/>
      <c r="J44" s="101"/>
      <c r="K44" s="39"/>
      <c r="L44" s="40"/>
      <c r="M44" s="101"/>
      <c r="N44" s="40"/>
      <c r="O44" s="40"/>
      <c r="P44" s="39"/>
    </row>
    <row r="45" spans="1:16" ht="15">
      <c r="A45" s="47"/>
      <c r="B45" s="39"/>
      <c r="C45" s="39"/>
      <c r="D45" s="101"/>
      <c r="E45" s="39"/>
      <c r="F45" s="39"/>
      <c r="G45" s="101"/>
      <c r="H45" s="39"/>
      <c r="I45" s="39"/>
      <c r="J45" s="101"/>
      <c r="K45" s="39"/>
      <c r="L45" s="39"/>
      <c r="M45" s="101"/>
      <c r="N45" s="39"/>
      <c r="O45" s="39"/>
      <c r="P45" s="101"/>
    </row>
    <row r="46" spans="1:16" s="3" customFormat="1" ht="15" hidden="1">
      <c r="A46" s="36" t="s">
        <v>17</v>
      </c>
      <c r="B46" s="128">
        <f>SUM(B13:B14,B15:B22,B23:B28,B33,B36,B38:B45)</f>
        <v>45</v>
      </c>
      <c r="C46" s="129">
        <f>SUM(C13:C14,C15:C22,C23:C28,C33,C36,C38:C45)</f>
        <v>46</v>
      </c>
      <c r="D46" s="130"/>
      <c r="E46" s="128">
        <f>SUM(E13:E14,E15:E22,E23:E28,E33,E36,E38:E45)</f>
        <v>0</v>
      </c>
      <c r="F46" s="129">
        <f>SUM(F13:F14,F15:F22,F23:F28,F33,F36,F38:F45)</f>
        <v>80</v>
      </c>
      <c r="G46" s="130"/>
      <c r="H46" s="128">
        <f>SUM(H13:H14,H15:H22,H23:H28,H33,H36,H38:H45)</f>
        <v>0</v>
      </c>
      <c r="I46" s="129">
        <f>SUM(I13:I14,I15:I22,I23:I28,I33,I36,I38:I45)</f>
        <v>75</v>
      </c>
      <c r="J46" s="130"/>
      <c r="K46" s="128">
        <f>SUM(K13:K14,K15:K22,K23:K28,K33,K36,K38:K45)</f>
        <v>0</v>
      </c>
      <c r="L46" s="129">
        <f>SUM(L13:L14,L15:L22,L23:L28,L33,L36,L38:L45)</f>
        <v>101</v>
      </c>
      <c r="M46" s="130"/>
      <c r="N46" s="128">
        <f>SUM(N13:N14,N15:N22,N23:N28,N33,N36,N38:N45)</f>
        <v>0</v>
      </c>
      <c r="O46" s="129">
        <f>SUM(O13:O14,O15:O22,O23:O28,O33,O36,O38:O45)</f>
        <v>5</v>
      </c>
      <c r="P46" s="130"/>
    </row>
    <row r="47" spans="1:16" s="3" customFormat="1" ht="15">
      <c r="A47" s="131" t="s">
        <v>26</v>
      </c>
      <c r="B47" s="166">
        <f>SUM(B14,B15,B16,B19,B22,B28,B33,B36,B40:B44,B31,B32)</f>
        <v>55</v>
      </c>
      <c r="C47" s="173">
        <f>SUM(C14,C15,C16,C19,C22,C28,C33,C36,C40:C44,C31,C32)</f>
        <v>75</v>
      </c>
      <c r="D47" s="101">
        <f>B47-C47</f>
        <v>-20</v>
      </c>
      <c r="E47" s="166">
        <f>SUM(E14,E15,E16,E19,E22,E28,E33,E36,E40:E44)</f>
        <v>0</v>
      </c>
      <c r="F47" s="173">
        <f>SUM(F14,F15,F16,F19,F22,F28,F33,F36,F40:F44)</f>
        <v>80</v>
      </c>
      <c r="G47" s="101">
        <f>E47-F47</f>
        <v>-80</v>
      </c>
      <c r="H47" s="166">
        <f>SUM(H14,H15,H16,H19,H22,H28,H33,H36,H40:H44)</f>
        <v>0</v>
      </c>
      <c r="I47" s="173">
        <f>SUM(I14,I15,I16,I19,I22,I28,I33,I36,I40:I44)</f>
        <v>75</v>
      </c>
      <c r="J47" s="101">
        <f>H47-I47</f>
        <v>-75</v>
      </c>
      <c r="K47" s="166">
        <f>SUM(K14,K15,K16,K19,K22,K28,K33,K36,K40:K44)</f>
        <v>0</v>
      </c>
      <c r="L47" s="173">
        <f>SUM(L14,L15,L16,L19,L22,L28,L33,L36,L40:L44,L25)</f>
        <v>101</v>
      </c>
      <c r="M47" s="101">
        <f>K47-L47</f>
        <v>-101</v>
      </c>
      <c r="N47" s="166">
        <f>SUM(N14,N15,N16,N19,N22,N28,N33,N36,N40:N44)</f>
        <v>0</v>
      </c>
      <c r="O47" s="173">
        <f>SUM(O14,O15,O16,O19,O22,O28,O33,O36,O40:O44,O25)</f>
        <v>5</v>
      </c>
      <c r="P47" s="101">
        <f>N47-O47</f>
        <v>-5</v>
      </c>
    </row>
    <row r="48" spans="1:16" s="3" customFormat="1" ht="15">
      <c r="A48" s="35"/>
      <c r="B48" s="49"/>
      <c r="C48" s="45"/>
      <c r="D48" s="102"/>
      <c r="E48" s="45"/>
      <c r="F48" s="45"/>
      <c r="G48" s="102"/>
      <c r="H48" s="45"/>
      <c r="I48" s="45"/>
      <c r="J48" s="44"/>
      <c r="K48" s="45"/>
      <c r="L48" s="45"/>
      <c r="M48" s="102"/>
      <c r="N48" s="45"/>
      <c r="O48" s="45"/>
      <c r="P48" s="45"/>
    </row>
    <row r="49" spans="1:16" s="3" customFormat="1" ht="15">
      <c r="A49" s="35"/>
      <c r="B49" s="49"/>
      <c r="C49" s="45"/>
      <c r="D49" s="102"/>
      <c r="E49" s="45"/>
      <c r="F49" s="45"/>
      <c r="G49" s="102"/>
      <c r="H49" s="45"/>
      <c r="I49" s="45"/>
      <c r="J49" s="44"/>
      <c r="K49" s="45"/>
      <c r="L49" s="45"/>
      <c r="M49" s="102"/>
      <c r="N49" s="45"/>
      <c r="O49" s="45"/>
      <c r="P49" s="45"/>
    </row>
    <row r="50" spans="1:16" s="3" customFormat="1" ht="15">
      <c r="A50" s="35"/>
      <c r="B50" s="49"/>
      <c r="C50" s="45"/>
      <c r="D50" s="102"/>
      <c r="E50" s="45"/>
      <c r="F50" s="45"/>
      <c r="G50" s="102"/>
      <c r="H50" s="45"/>
      <c r="I50" s="45"/>
      <c r="J50" s="44"/>
      <c r="K50" s="45"/>
      <c r="L50" s="45"/>
      <c r="M50" s="102"/>
      <c r="N50" s="45"/>
      <c r="O50" s="45"/>
      <c r="P50" s="45"/>
    </row>
    <row r="51" spans="1:16" s="3" customFormat="1" ht="15">
      <c r="A51" s="35"/>
      <c r="B51" s="49"/>
      <c r="C51" s="45"/>
      <c r="D51" s="102"/>
      <c r="E51" s="45"/>
      <c r="F51" s="45"/>
      <c r="G51" s="102"/>
      <c r="H51" s="45"/>
      <c r="I51" s="45"/>
      <c r="J51" s="44"/>
      <c r="K51" s="45"/>
      <c r="L51" s="45"/>
      <c r="M51" s="102"/>
      <c r="N51" s="45"/>
      <c r="O51" s="45"/>
      <c r="P51" s="45"/>
    </row>
    <row r="52" spans="1:16" s="3" customFormat="1" ht="15">
      <c r="A52" s="35"/>
      <c r="B52" s="49"/>
      <c r="C52" s="45"/>
      <c r="D52" s="102"/>
      <c r="E52" s="45"/>
      <c r="F52" s="45"/>
      <c r="G52" s="102"/>
      <c r="H52" s="45"/>
      <c r="I52" s="45"/>
      <c r="J52" s="44"/>
      <c r="K52" s="45"/>
      <c r="L52" s="45"/>
      <c r="M52" s="102"/>
      <c r="N52" s="45"/>
      <c r="O52" s="45"/>
      <c r="P52" s="45"/>
    </row>
    <row r="53" spans="1:16" s="3" customFormat="1" ht="15">
      <c r="A53" s="35"/>
      <c r="B53" s="49"/>
      <c r="C53" s="45"/>
      <c r="D53" s="102"/>
      <c r="E53" s="45"/>
      <c r="F53" s="45"/>
      <c r="G53" s="102"/>
      <c r="H53" s="45"/>
      <c r="I53" s="45"/>
      <c r="J53" s="44"/>
      <c r="K53" s="45"/>
      <c r="L53" s="45"/>
      <c r="M53" s="102"/>
      <c r="N53" s="45"/>
      <c r="O53" s="45"/>
      <c r="P53" s="45"/>
    </row>
    <row r="54" spans="1:16" s="3" customFormat="1" ht="15">
      <c r="A54" s="35"/>
      <c r="B54" s="49"/>
      <c r="C54" s="45"/>
      <c r="D54" s="102"/>
      <c r="E54" s="45"/>
      <c r="F54" s="45"/>
      <c r="G54" s="102"/>
      <c r="H54" s="45"/>
      <c r="I54" s="45"/>
      <c r="J54" s="44"/>
      <c r="K54" s="45"/>
      <c r="L54" s="45"/>
      <c r="M54" s="102"/>
      <c r="N54" s="45"/>
      <c r="O54" s="45"/>
      <c r="P54" s="45"/>
    </row>
    <row r="55" spans="1:16" s="3" customFormat="1" ht="15">
      <c r="A55" s="35"/>
      <c r="B55" s="49"/>
      <c r="C55" s="45"/>
      <c r="D55" s="102"/>
      <c r="E55" s="45"/>
      <c r="F55" s="45"/>
      <c r="G55" s="102"/>
      <c r="H55" s="45"/>
      <c r="I55" s="45"/>
      <c r="J55" s="44"/>
      <c r="K55" s="45"/>
      <c r="L55" s="45"/>
      <c r="M55" s="102"/>
      <c r="N55" s="45"/>
      <c r="O55" s="45"/>
      <c r="P55" s="45"/>
    </row>
    <row r="56" spans="1:16" s="3" customFormat="1" ht="15">
      <c r="A56" s="35"/>
      <c r="B56" s="49"/>
      <c r="C56" s="45"/>
      <c r="D56" s="102"/>
      <c r="E56" s="45"/>
      <c r="F56" s="45"/>
      <c r="G56" s="102"/>
      <c r="H56" s="45"/>
      <c r="I56" s="45"/>
      <c r="J56" s="44"/>
      <c r="K56" s="45"/>
      <c r="L56" s="45"/>
      <c r="M56" s="102"/>
      <c r="N56" s="45"/>
      <c r="O56" s="45"/>
      <c r="P56" s="45"/>
    </row>
    <row r="57" spans="1:16" s="3" customFormat="1" ht="15">
      <c r="A57" s="35"/>
      <c r="B57" s="49"/>
      <c r="C57" s="45"/>
      <c r="D57" s="102"/>
      <c r="E57" s="45"/>
      <c r="F57" s="45"/>
      <c r="G57" s="102"/>
      <c r="H57" s="45"/>
      <c r="I57" s="45"/>
      <c r="J57" s="44"/>
      <c r="K57" s="45"/>
      <c r="L57" s="45"/>
      <c r="M57" s="102"/>
      <c r="N57" s="45"/>
      <c r="O57" s="45"/>
      <c r="P57" s="45"/>
    </row>
    <row r="58" spans="1:16" s="3" customFormat="1" ht="15">
      <c r="A58" s="35"/>
      <c r="B58" s="49"/>
      <c r="C58" s="45"/>
      <c r="D58" s="102"/>
      <c r="E58" s="45"/>
      <c r="F58" s="45"/>
      <c r="G58" s="102"/>
      <c r="H58" s="45"/>
      <c r="I58" s="45"/>
      <c r="J58" s="44"/>
      <c r="K58" s="45"/>
      <c r="L58" s="45"/>
      <c r="M58" s="102"/>
      <c r="N58" s="45"/>
      <c r="O58" s="45"/>
      <c r="P58" s="45"/>
    </row>
    <row r="59" spans="1:16" s="3" customFormat="1" ht="15">
      <c r="A59" s="35"/>
      <c r="B59" s="49"/>
      <c r="C59" s="45"/>
      <c r="D59" s="102"/>
      <c r="E59" s="45"/>
      <c r="F59" s="45"/>
      <c r="G59" s="102"/>
      <c r="H59" s="45"/>
      <c r="I59" s="45"/>
      <c r="J59" s="44"/>
      <c r="K59" s="45"/>
      <c r="L59" s="45"/>
      <c r="M59" s="102"/>
      <c r="N59" s="45"/>
      <c r="O59" s="45"/>
      <c r="P59" s="45"/>
    </row>
    <row r="60" spans="1:16" s="3" customFormat="1" ht="15">
      <c r="A60" s="35"/>
      <c r="B60" s="49"/>
      <c r="C60" s="45"/>
      <c r="D60" s="102"/>
      <c r="E60" s="45"/>
      <c r="F60" s="45"/>
      <c r="G60" s="102"/>
      <c r="H60" s="45"/>
      <c r="I60" s="45"/>
      <c r="J60" s="44"/>
      <c r="K60" s="45"/>
      <c r="L60" s="45"/>
      <c r="M60" s="102"/>
      <c r="N60" s="45"/>
      <c r="O60" s="45"/>
      <c r="P60" s="45"/>
    </row>
    <row r="61" spans="1:16" s="3" customFormat="1" ht="15">
      <c r="A61" s="35"/>
      <c r="B61" s="49"/>
      <c r="C61" s="45"/>
      <c r="D61" s="102"/>
      <c r="E61" s="45"/>
      <c r="F61" s="45"/>
      <c r="G61" s="102"/>
      <c r="H61" s="45"/>
      <c r="I61" s="45"/>
      <c r="J61" s="44"/>
      <c r="K61" s="45"/>
      <c r="L61" s="45"/>
      <c r="M61" s="102"/>
      <c r="N61" s="45"/>
      <c r="O61" s="45"/>
      <c r="P61" s="45"/>
    </row>
    <row r="62" spans="1:16" s="3" customFormat="1" ht="15">
      <c r="A62" s="35"/>
      <c r="B62" s="49"/>
      <c r="C62" s="45"/>
      <c r="D62" s="102"/>
      <c r="E62" s="45"/>
      <c r="F62" s="45"/>
      <c r="G62" s="102"/>
      <c r="H62" s="45"/>
      <c r="I62" s="45"/>
      <c r="J62" s="44"/>
      <c r="K62" s="45"/>
      <c r="L62" s="45"/>
      <c r="M62" s="102"/>
      <c r="N62" s="45"/>
      <c r="O62" s="45"/>
      <c r="P62" s="45"/>
    </row>
    <row r="63" spans="1:16" s="3" customFormat="1" ht="15">
      <c r="A63" s="35"/>
      <c r="B63" s="49"/>
      <c r="C63" s="45"/>
      <c r="D63" s="102"/>
      <c r="E63" s="45"/>
      <c r="F63" s="45"/>
      <c r="G63" s="102"/>
      <c r="H63" s="45"/>
      <c r="I63" s="45"/>
      <c r="J63" s="44"/>
      <c r="K63" s="45"/>
      <c r="L63" s="45"/>
      <c r="M63" s="102"/>
      <c r="N63" s="45"/>
      <c r="O63" s="45"/>
      <c r="P63" s="45"/>
    </row>
    <row r="64" spans="1:16" s="3" customFormat="1" ht="15">
      <c r="A64" s="35"/>
      <c r="B64" s="49"/>
      <c r="C64" s="45"/>
      <c r="D64" s="102"/>
      <c r="E64" s="45"/>
      <c r="F64" s="45"/>
      <c r="G64" s="102"/>
      <c r="H64" s="45"/>
      <c r="I64" s="45"/>
      <c r="J64" s="44"/>
      <c r="K64" s="45"/>
      <c r="L64" s="45"/>
      <c r="M64" s="102"/>
      <c r="N64" s="45"/>
      <c r="O64" s="45"/>
      <c r="P64" s="45"/>
    </row>
    <row r="65" spans="1:16" s="3" customFormat="1" ht="15">
      <c r="A65" s="35"/>
      <c r="B65" s="49"/>
      <c r="C65" s="45"/>
      <c r="D65" s="102"/>
      <c r="E65" s="45"/>
      <c r="F65" s="45"/>
      <c r="G65" s="102"/>
      <c r="H65" s="45"/>
      <c r="I65" s="45"/>
      <c r="J65" s="44"/>
      <c r="K65" s="45"/>
      <c r="L65" s="45"/>
      <c r="M65" s="102"/>
      <c r="N65" s="45"/>
      <c r="O65" s="45"/>
      <c r="P65" s="45"/>
    </row>
    <row r="66" spans="1:16" s="3" customFormat="1" ht="15">
      <c r="A66" s="35"/>
      <c r="B66" s="49"/>
      <c r="C66" s="45"/>
      <c r="D66" s="102"/>
      <c r="E66" s="45"/>
      <c r="F66" s="45"/>
      <c r="G66" s="102"/>
      <c r="H66" s="45"/>
      <c r="I66" s="45"/>
      <c r="J66" s="44"/>
      <c r="K66" s="45"/>
      <c r="L66" s="45"/>
      <c r="M66" s="102"/>
      <c r="N66" s="45"/>
      <c r="O66" s="45"/>
      <c r="P66" s="45"/>
    </row>
    <row r="67" spans="1:16" s="3" customFormat="1" ht="15">
      <c r="A67" s="35"/>
      <c r="B67" s="49"/>
      <c r="C67" s="45"/>
      <c r="D67" s="102"/>
      <c r="E67" s="45"/>
      <c r="F67" s="45"/>
      <c r="G67" s="102"/>
      <c r="H67" s="45"/>
      <c r="I67" s="45"/>
      <c r="J67" s="44"/>
      <c r="K67" s="45"/>
      <c r="L67" s="45"/>
      <c r="M67" s="102"/>
      <c r="N67" s="45"/>
      <c r="O67" s="45"/>
      <c r="P67" s="45"/>
    </row>
    <row r="68" spans="1:16" s="3" customFormat="1" ht="15">
      <c r="A68" s="35"/>
      <c r="B68" s="49"/>
      <c r="C68" s="45"/>
      <c r="D68" s="102"/>
      <c r="E68" s="45"/>
      <c r="F68" s="45"/>
      <c r="G68" s="102"/>
      <c r="H68" s="45"/>
      <c r="I68" s="45"/>
      <c r="J68" s="44"/>
      <c r="K68" s="45"/>
      <c r="L68" s="45"/>
      <c r="M68" s="102"/>
      <c r="N68" s="45"/>
      <c r="O68" s="45"/>
      <c r="P68" s="45"/>
    </row>
    <row r="69" spans="1:16" s="3" customFormat="1" ht="15">
      <c r="A69" s="35"/>
      <c r="B69" s="49"/>
      <c r="C69" s="45"/>
      <c r="D69" s="102"/>
      <c r="E69" s="45"/>
      <c r="F69" s="45"/>
      <c r="G69" s="102"/>
      <c r="H69" s="45"/>
      <c r="I69" s="45"/>
      <c r="J69" s="44"/>
      <c r="K69" s="45"/>
      <c r="L69" s="45"/>
      <c r="M69" s="102"/>
      <c r="N69" s="45"/>
      <c r="O69" s="45"/>
      <c r="P69" s="45"/>
    </row>
    <row r="70" spans="1:16" s="3" customFormat="1" ht="15">
      <c r="A70" s="35"/>
      <c r="B70" s="49"/>
      <c r="C70" s="45"/>
      <c r="D70" s="102"/>
      <c r="E70" s="45"/>
      <c r="F70" s="45"/>
      <c r="G70" s="102"/>
      <c r="H70" s="45"/>
      <c r="I70" s="45"/>
      <c r="J70" s="44"/>
      <c r="K70" s="45"/>
      <c r="L70" s="45"/>
      <c r="M70" s="102"/>
      <c r="N70" s="45"/>
      <c r="O70" s="45"/>
      <c r="P70" s="45"/>
    </row>
    <row r="71" spans="1:16" s="3" customFormat="1" ht="15">
      <c r="A71" s="35"/>
      <c r="B71" s="49"/>
      <c r="C71" s="45"/>
      <c r="D71" s="102"/>
      <c r="E71" s="45"/>
      <c r="F71" s="45"/>
      <c r="G71" s="102"/>
      <c r="H71" s="45"/>
      <c r="I71" s="45"/>
      <c r="J71" s="44"/>
      <c r="K71" s="45"/>
      <c r="L71" s="45"/>
      <c r="M71" s="102"/>
      <c r="N71" s="45"/>
      <c r="O71" s="45"/>
      <c r="P71" s="45"/>
    </row>
    <row r="72" spans="1:16" s="3" customFormat="1" ht="15">
      <c r="A72" s="35"/>
      <c r="B72" s="49"/>
      <c r="C72" s="45"/>
      <c r="D72" s="102"/>
      <c r="E72" s="45"/>
      <c r="F72" s="45"/>
      <c r="G72" s="102"/>
      <c r="H72" s="45"/>
      <c r="I72" s="45"/>
      <c r="J72" s="44"/>
      <c r="K72" s="45"/>
      <c r="L72" s="45"/>
      <c r="M72" s="102"/>
      <c r="N72" s="45"/>
      <c r="O72" s="45"/>
      <c r="P72" s="45"/>
    </row>
    <row r="73" spans="1:16" s="3" customFormat="1" ht="15">
      <c r="A73" s="35"/>
      <c r="B73" s="49"/>
      <c r="C73" s="45"/>
      <c r="D73" s="102"/>
      <c r="E73" s="45"/>
      <c r="F73" s="45"/>
      <c r="G73" s="102"/>
      <c r="H73" s="45"/>
      <c r="I73" s="45"/>
      <c r="J73" s="44"/>
      <c r="K73" s="45"/>
      <c r="L73" s="45"/>
      <c r="M73" s="102"/>
      <c r="N73" s="45"/>
      <c r="O73" s="45"/>
      <c r="P73" s="45"/>
    </row>
    <row r="74" spans="1:16" s="3" customFormat="1" ht="15">
      <c r="A74" s="35"/>
      <c r="B74" s="49"/>
      <c r="C74" s="45"/>
      <c r="D74" s="102"/>
      <c r="E74" s="45"/>
      <c r="F74" s="45"/>
      <c r="G74" s="102"/>
      <c r="H74" s="45"/>
      <c r="I74" s="45"/>
      <c r="J74" s="44"/>
      <c r="K74" s="45"/>
      <c r="L74" s="45"/>
      <c r="M74" s="102"/>
      <c r="N74" s="45"/>
      <c r="O74" s="45"/>
      <c r="P74" s="45"/>
    </row>
    <row r="75" spans="1:16" s="3" customFormat="1" ht="15">
      <c r="A75" s="35"/>
      <c r="B75" s="49"/>
      <c r="C75" s="45"/>
      <c r="D75" s="102"/>
      <c r="E75" s="45"/>
      <c r="F75" s="45"/>
      <c r="G75" s="102"/>
      <c r="H75" s="45"/>
      <c r="I75" s="45"/>
      <c r="J75" s="44"/>
      <c r="K75" s="45"/>
      <c r="L75" s="45"/>
      <c r="M75" s="102"/>
      <c r="N75" s="45"/>
      <c r="O75" s="45"/>
      <c r="P75" s="45"/>
    </row>
    <row r="76" spans="1:16" s="3" customFormat="1" ht="15">
      <c r="A76" s="35"/>
      <c r="B76" s="49"/>
      <c r="C76" s="45"/>
      <c r="D76" s="102"/>
      <c r="E76" s="45"/>
      <c r="F76" s="45"/>
      <c r="G76" s="102"/>
      <c r="H76" s="45"/>
      <c r="I76" s="45"/>
      <c r="J76" s="44"/>
      <c r="K76" s="45"/>
      <c r="L76" s="45"/>
      <c r="M76" s="102"/>
      <c r="N76" s="45"/>
      <c r="O76" s="45"/>
      <c r="P76" s="45"/>
    </row>
    <row r="77" spans="1:16" s="3" customFormat="1" ht="15">
      <c r="A77" s="35"/>
      <c r="B77" s="49"/>
      <c r="C77" s="45"/>
      <c r="D77" s="102"/>
      <c r="E77" s="45"/>
      <c r="F77" s="45"/>
      <c r="G77" s="102"/>
      <c r="H77" s="45"/>
      <c r="I77" s="45"/>
      <c r="J77" s="44"/>
      <c r="K77" s="45"/>
      <c r="L77" s="45"/>
      <c r="M77" s="102"/>
      <c r="N77" s="45"/>
      <c r="O77" s="45"/>
      <c r="P77" s="45"/>
    </row>
  </sheetData>
  <sheetProtection/>
  <mergeCells count="19">
    <mergeCell ref="K10:L10"/>
    <mergeCell ref="M10:M12"/>
    <mergeCell ref="N10:O10"/>
    <mergeCell ref="P10:P12"/>
    <mergeCell ref="B11:C11"/>
    <mergeCell ref="E11:F11"/>
    <mergeCell ref="H11:I11"/>
    <mergeCell ref="K11:L11"/>
    <mergeCell ref="N11:O11"/>
    <mergeCell ref="A1:P1"/>
    <mergeCell ref="A3:C3"/>
    <mergeCell ref="A4:L4"/>
    <mergeCell ref="A10:A12"/>
    <mergeCell ref="B10:C10"/>
    <mergeCell ref="D10:D12"/>
    <mergeCell ref="E10:F10"/>
    <mergeCell ref="G10:G12"/>
    <mergeCell ref="H10:I10"/>
    <mergeCell ref="J10:J12"/>
  </mergeCells>
  <printOptions/>
  <pageMargins left="0.86" right="0.34" top="0.6" bottom="0.38" header="0.5" footer="0.28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"/>
  <sheetViews>
    <sheetView tabSelected="1" view="pageBreakPreview" zoomScale="130" zoomScaleNormal="115" zoomScaleSheetLayoutView="130" zoomScalePageLayoutView="0" workbookViewId="0" topLeftCell="A1">
      <selection activeCell="E12" sqref="E12"/>
    </sheetView>
  </sheetViews>
  <sheetFormatPr defaultColWidth="9.00390625" defaultRowHeight="12.75"/>
  <cols>
    <col min="1" max="1" width="19.50390625" style="1" customWidth="1"/>
    <col min="2" max="2" width="54.625" style="2" customWidth="1"/>
    <col min="3" max="3" width="5.125" style="32" customWidth="1"/>
    <col min="4" max="5" width="5.50390625" style="21" customWidth="1"/>
    <col min="6" max="7" width="5.375" style="21" customWidth="1"/>
    <col min="8" max="8" width="7.875" style="0" customWidth="1"/>
    <col min="9" max="9" width="9.625" style="0" customWidth="1"/>
    <col min="10" max="10" width="6.375" style="121" customWidth="1"/>
    <col min="11" max="11" width="8.50390625" style="121" customWidth="1"/>
    <col min="12" max="12" width="7.00390625" style="121" customWidth="1"/>
    <col min="13" max="13" width="7.375" style="121" customWidth="1"/>
    <col min="14" max="14" width="7.50390625" style="0" customWidth="1"/>
  </cols>
  <sheetData>
    <row r="1" spans="1:13" ht="24" customHeight="1" thickBot="1">
      <c r="A1" s="266" t="s">
        <v>177</v>
      </c>
      <c r="B1" s="267"/>
      <c r="C1" s="267"/>
      <c r="D1" s="267"/>
      <c r="E1" s="267"/>
      <c r="F1" s="267"/>
      <c r="G1" s="267"/>
      <c r="H1" s="267"/>
      <c r="I1" s="267"/>
      <c r="J1" s="262" t="s">
        <v>133</v>
      </c>
      <c r="K1" s="262"/>
      <c r="L1" s="263"/>
      <c r="M1" s="263"/>
    </row>
    <row r="2" spans="1:15" ht="12.75" customHeight="1">
      <c r="A2" s="268" t="s">
        <v>28</v>
      </c>
      <c r="B2" s="269"/>
      <c r="C2" s="274" t="s">
        <v>16</v>
      </c>
      <c r="D2" s="274"/>
      <c r="E2" s="274"/>
      <c r="F2" s="274"/>
      <c r="G2" s="275"/>
      <c r="H2" s="264" t="s">
        <v>1</v>
      </c>
      <c r="I2" s="272" t="s">
        <v>2</v>
      </c>
      <c r="J2" s="123" t="s">
        <v>27</v>
      </c>
      <c r="K2" s="122" t="s">
        <v>101</v>
      </c>
      <c r="L2" s="119" t="s">
        <v>23</v>
      </c>
      <c r="M2" s="119" t="s">
        <v>26</v>
      </c>
      <c r="O2" s="192" t="s">
        <v>137</v>
      </c>
    </row>
    <row r="3" spans="1:13" ht="13.5" thickBot="1">
      <c r="A3" s="270"/>
      <c r="B3" s="271"/>
      <c r="C3" s="106">
        <v>1</v>
      </c>
      <c r="D3" s="107">
        <v>2</v>
      </c>
      <c r="E3" s="107">
        <v>3</v>
      </c>
      <c r="F3" s="107">
        <v>4</v>
      </c>
      <c r="G3" s="167">
        <v>5</v>
      </c>
      <c r="H3" s="265"/>
      <c r="I3" s="273"/>
      <c r="J3" s="123"/>
      <c r="K3" s="123"/>
      <c r="L3" s="132"/>
      <c r="M3" s="119"/>
    </row>
    <row r="4" spans="1:15" ht="27" thickBot="1">
      <c r="A4" s="72" t="s">
        <v>3</v>
      </c>
      <c r="B4" s="73" t="s">
        <v>79</v>
      </c>
      <c r="C4" s="74"/>
      <c r="D4" s="74"/>
      <c r="E4" s="74"/>
      <c r="F4" s="74">
        <v>11</v>
      </c>
      <c r="G4" s="74"/>
      <c r="H4" s="75">
        <f>SUM(C4:G4)</f>
        <v>11</v>
      </c>
      <c r="I4" s="156">
        <f>SUM(H4:H4)</f>
        <v>11</v>
      </c>
      <c r="J4" s="108"/>
      <c r="K4" s="123"/>
      <c r="L4" s="134"/>
      <c r="M4" s="120">
        <f>SUM(J4:L4)</f>
        <v>0</v>
      </c>
      <c r="O4" s="74"/>
    </row>
    <row r="5" spans="1:15" s="1" customFormat="1" ht="13.5" thickBot="1">
      <c r="A5" s="57" t="s">
        <v>6</v>
      </c>
      <c r="B5" s="58" t="s">
        <v>131</v>
      </c>
      <c r="C5" s="59"/>
      <c r="D5" s="59">
        <v>19</v>
      </c>
      <c r="E5" s="59">
        <v>18</v>
      </c>
      <c r="F5" s="59">
        <v>13</v>
      </c>
      <c r="G5" s="59">
        <v>2</v>
      </c>
      <c r="H5" s="60">
        <f aca="true" t="shared" si="0" ref="H5:H17">SUM(C5:G5)</f>
        <v>52</v>
      </c>
      <c r="I5" s="197">
        <f>SUM(H5:H5)</f>
        <v>52</v>
      </c>
      <c r="J5" s="109"/>
      <c r="K5" s="124"/>
      <c r="L5" s="133"/>
      <c r="M5" s="120">
        <f aca="true" t="shared" si="1" ref="M5:M14">SUM(J5:L5)</f>
        <v>0</v>
      </c>
      <c r="N5" s="22"/>
      <c r="O5" s="59"/>
    </row>
    <row r="6" spans="1:15" ht="13.5" thickBot="1">
      <c r="A6" s="72" t="s">
        <v>7</v>
      </c>
      <c r="B6" s="73" t="s">
        <v>46</v>
      </c>
      <c r="C6" s="74">
        <v>24</v>
      </c>
      <c r="D6" s="74">
        <v>18</v>
      </c>
      <c r="E6" s="74">
        <v>18</v>
      </c>
      <c r="F6" s="74">
        <v>1</v>
      </c>
      <c r="G6" s="74">
        <v>2</v>
      </c>
      <c r="H6" s="75">
        <f t="shared" si="0"/>
        <v>63</v>
      </c>
      <c r="I6" s="156">
        <f>SUM(H6:H6)</f>
        <v>63</v>
      </c>
      <c r="J6" s="109"/>
      <c r="K6" s="123"/>
      <c r="L6" s="133">
        <v>22</v>
      </c>
      <c r="M6" s="120">
        <f t="shared" si="1"/>
        <v>22</v>
      </c>
      <c r="N6" s="23"/>
      <c r="O6" s="59">
        <v>1</v>
      </c>
    </row>
    <row r="7" spans="1:15" s="1" customFormat="1" ht="12.75">
      <c r="A7" s="278" t="s">
        <v>97</v>
      </c>
      <c r="B7" s="94" t="s">
        <v>64</v>
      </c>
      <c r="C7" s="95"/>
      <c r="D7" s="95"/>
      <c r="E7" s="95"/>
      <c r="F7" s="95">
        <v>16</v>
      </c>
      <c r="G7" s="95">
        <v>1</v>
      </c>
      <c r="H7" s="54">
        <f>SUM(C7:G7)</f>
        <v>17</v>
      </c>
      <c r="I7" s="280">
        <f>SUM(H7:H12)</f>
        <v>215</v>
      </c>
      <c r="J7" s="109"/>
      <c r="K7" s="124"/>
      <c r="L7" s="133"/>
      <c r="M7" s="120">
        <f>SUM(J7:L7)</f>
        <v>0</v>
      </c>
      <c r="O7" s="56"/>
    </row>
    <row r="8" spans="1:15" ht="26.25">
      <c r="A8" s="278"/>
      <c r="B8" s="150" t="s">
        <v>136</v>
      </c>
      <c r="C8" s="114">
        <v>2</v>
      </c>
      <c r="D8" s="114">
        <v>24</v>
      </c>
      <c r="E8" s="114">
        <v>18</v>
      </c>
      <c r="F8" s="114">
        <v>16</v>
      </c>
      <c r="G8" s="114">
        <v>2</v>
      </c>
      <c r="H8" s="115">
        <f t="shared" si="0"/>
        <v>62</v>
      </c>
      <c r="I8" s="280"/>
      <c r="J8" s="109"/>
      <c r="K8" s="123"/>
      <c r="L8" s="132"/>
      <c r="M8" s="120">
        <f t="shared" si="1"/>
        <v>0</v>
      </c>
      <c r="O8" s="114">
        <v>2</v>
      </c>
    </row>
    <row r="9" spans="1:15" ht="27.75" customHeight="1">
      <c r="A9" s="278"/>
      <c r="B9" s="146" t="s">
        <v>121</v>
      </c>
      <c r="C9" s="143"/>
      <c r="D9" s="143">
        <v>28</v>
      </c>
      <c r="E9" s="143">
        <v>26</v>
      </c>
      <c r="F9" s="143">
        <v>12</v>
      </c>
      <c r="G9" s="143"/>
      <c r="H9" s="115">
        <f t="shared" si="0"/>
        <v>66</v>
      </c>
      <c r="I9" s="280"/>
      <c r="J9" s="123"/>
      <c r="K9" s="123"/>
      <c r="L9" s="132"/>
      <c r="M9" s="120">
        <f t="shared" si="1"/>
        <v>0</v>
      </c>
      <c r="O9" s="143">
        <v>1</v>
      </c>
    </row>
    <row r="10" spans="1:15" ht="15" customHeight="1">
      <c r="A10" s="278"/>
      <c r="B10" s="55" t="s">
        <v>167</v>
      </c>
      <c r="C10" s="56">
        <v>45</v>
      </c>
      <c r="D10" s="56"/>
      <c r="E10" s="56"/>
      <c r="F10" s="56"/>
      <c r="G10" s="56"/>
      <c r="H10" s="53">
        <f>SUM(C10:G10)</f>
        <v>45</v>
      </c>
      <c r="I10" s="280"/>
      <c r="J10" s="123">
        <v>20</v>
      </c>
      <c r="K10" s="123"/>
      <c r="L10" s="132">
        <v>22</v>
      </c>
      <c r="M10" s="120">
        <f t="shared" si="1"/>
        <v>42</v>
      </c>
      <c r="O10" s="143"/>
    </row>
    <row r="11" spans="1:15" ht="40.5" customHeight="1">
      <c r="A11" s="278"/>
      <c r="B11" s="229" t="s">
        <v>168</v>
      </c>
      <c r="C11" s="230">
        <v>24</v>
      </c>
      <c r="D11" s="230"/>
      <c r="E11" s="230"/>
      <c r="F11" s="230"/>
      <c r="G11" s="230"/>
      <c r="H11" s="231">
        <f>SUM(C11:G11)</f>
        <v>24</v>
      </c>
      <c r="I11" s="280"/>
      <c r="J11" s="123">
        <v>20</v>
      </c>
      <c r="K11" s="123"/>
      <c r="L11" s="132">
        <v>5</v>
      </c>
      <c r="M11" s="120">
        <f t="shared" si="1"/>
        <v>25</v>
      </c>
      <c r="O11" s="143"/>
    </row>
    <row r="12" spans="1:15" ht="13.5" thickBot="1">
      <c r="A12" s="279"/>
      <c r="B12" s="62" t="s">
        <v>48</v>
      </c>
      <c r="C12" s="63"/>
      <c r="D12" s="63"/>
      <c r="E12" s="63"/>
      <c r="F12" s="63"/>
      <c r="G12" s="63">
        <v>1</v>
      </c>
      <c r="H12" s="64">
        <f t="shared" si="0"/>
        <v>1</v>
      </c>
      <c r="I12" s="281"/>
      <c r="J12" s="109"/>
      <c r="K12" s="147"/>
      <c r="L12" s="132"/>
      <c r="M12" s="120">
        <f t="shared" si="1"/>
        <v>0</v>
      </c>
      <c r="O12" s="63"/>
    </row>
    <row r="13" spans="1:15" ht="12.75">
      <c r="A13" s="282" t="s">
        <v>119</v>
      </c>
      <c r="B13" s="168" t="s">
        <v>60</v>
      </c>
      <c r="C13" s="59"/>
      <c r="D13" s="59"/>
      <c r="E13" s="59"/>
      <c r="F13" s="59"/>
      <c r="G13" s="59"/>
      <c r="H13" s="60">
        <f t="shared" si="0"/>
        <v>0</v>
      </c>
      <c r="I13" s="283">
        <f>SUM(H13:H16)</f>
        <v>27</v>
      </c>
      <c r="J13" s="109"/>
      <c r="K13" s="179"/>
      <c r="L13" s="133"/>
      <c r="M13" s="120">
        <f t="shared" si="1"/>
        <v>0</v>
      </c>
      <c r="O13" s="59"/>
    </row>
    <row r="14" spans="1:15" ht="12.75">
      <c r="A14" s="278"/>
      <c r="B14" s="169" t="s">
        <v>84</v>
      </c>
      <c r="C14" s="26"/>
      <c r="D14" s="26"/>
      <c r="E14" s="26"/>
      <c r="F14" s="26"/>
      <c r="G14" s="26"/>
      <c r="H14" s="26">
        <f t="shared" si="0"/>
        <v>0</v>
      </c>
      <c r="I14" s="280"/>
      <c r="J14" s="109"/>
      <c r="K14" s="123"/>
      <c r="L14" s="133"/>
      <c r="M14" s="120">
        <f t="shared" si="1"/>
        <v>0</v>
      </c>
      <c r="O14" s="26"/>
    </row>
    <row r="15" spans="1:15" ht="12.75">
      <c r="A15" s="278"/>
      <c r="B15" s="201" t="s">
        <v>128</v>
      </c>
      <c r="C15" s="54"/>
      <c r="D15" s="54"/>
      <c r="E15" s="54"/>
      <c r="F15" s="54"/>
      <c r="G15" s="54"/>
      <c r="H15" s="26">
        <f t="shared" si="0"/>
        <v>0</v>
      </c>
      <c r="I15" s="280"/>
      <c r="J15" s="109"/>
      <c r="K15" s="123"/>
      <c r="L15" s="133"/>
      <c r="M15" s="120"/>
      <c r="O15" s="54"/>
    </row>
    <row r="16" spans="1:15" s="1" customFormat="1" ht="13.5" thickBot="1">
      <c r="A16" s="278"/>
      <c r="B16" s="66" t="s">
        <v>135</v>
      </c>
      <c r="C16" s="67"/>
      <c r="D16" s="67"/>
      <c r="E16" s="67"/>
      <c r="F16" s="67">
        <v>27</v>
      </c>
      <c r="G16" s="67"/>
      <c r="H16" s="26">
        <f t="shared" si="0"/>
        <v>27</v>
      </c>
      <c r="I16" s="280"/>
      <c r="J16" s="109"/>
      <c r="K16" s="191"/>
      <c r="L16" s="133"/>
      <c r="M16" s="120">
        <f>SUM(J16:L16)</f>
        <v>0</v>
      </c>
      <c r="N16" s="22"/>
      <c r="O16" s="67"/>
    </row>
    <row r="17" spans="1:15" ht="27" thickBot="1">
      <c r="A17" s="72" t="s">
        <v>140</v>
      </c>
      <c r="B17" s="73" t="s">
        <v>61</v>
      </c>
      <c r="C17" s="74">
        <v>22</v>
      </c>
      <c r="D17" s="74">
        <v>22</v>
      </c>
      <c r="E17" s="74">
        <v>21</v>
      </c>
      <c r="F17" s="74">
        <v>38</v>
      </c>
      <c r="G17" s="74"/>
      <c r="H17" s="75">
        <f t="shared" si="0"/>
        <v>103</v>
      </c>
      <c r="I17" s="156">
        <f>SUM(H17:H17)</f>
        <v>103</v>
      </c>
      <c r="J17" s="110"/>
      <c r="K17" s="123"/>
      <c r="L17" s="132">
        <v>24</v>
      </c>
      <c r="M17" s="120">
        <f>SUM(J17:L17)</f>
        <v>24</v>
      </c>
      <c r="O17" s="59"/>
    </row>
    <row r="18" spans="1:15" ht="13.5" thickBot="1">
      <c r="A18" s="276" t="s">
        <v>152</v>
      </c>
      <c r="B18" s="277"/>
      <c r="C18" s="86">
        <f aca="true" t="shared" si="2" ref="C18:L18">SUM(C4:C17)</f>
        <v>117</v>
      </c>
      <c r="D18" s="86">
        <f t="shared" si="2"/>
        <v>111</v>
      </c>
      <c r="E18" s="86">
        <f t="shared" si="2"/>
        <v>101</v>
      </c>
      <c r="F18" s="86">
        <f t="shared" si="2"/>
        <v>134</v>
      </c>
      <c r="G18" s="160">
        <f t="shared" si="2"/>
        <v>8</v>
      </c>
      <c r="H18" s="86">
        <f t="shared" si="2"/>
        <v>471</v>
      </c>
      <c r="I18" s="159">
        <f t="shared" si="2"/>
        <v>471</v>
      </c>
      <c r="J18" s="126">
        <f t="shared" si="2"/>
        <v>40</v>
      </c>
      <c r="K18" s="126">
        <f t="shared" si="2"/>
        <v>0</v>
      </c>
      <c r="L18" s="145">
        <f t="shared" si="2"/>
        <v>73</v>
      </c>
      <c r="M18" s="120">
        <f>SUM(J18:L18)</f>
        <v>113</v>
      </c>
      <c r="O18" s="86">
        <f>SUM(O4:O17)</f>
        <v>4</v>
      </c>
    </row>
  </sheetData>
  <sheetProtection/>
  <mergeCells count="11">
    <mergeCell ref="A18:B18"/>
    <mergeCell ref="A7:A12"/>
    <mergeCell ref="I7:I12"/>
    <mergeCell ref="A13:A16"/>
    <mergeCell ref="I13:I16"/>
    <mergeCell ref="J1:M1"/>
    <mergeCell ref="H2:H3"/>
    <mergeCell ref="A1:I1"/>
    <mergeCell ref="A2:B3"/>
    <mergeCell ref="I2:I3"/>
    <mergeCell ref="C2:G2"/>
  </mergeCells>
  <printOptions/>
  <pageMargins left="0.67" right="0.32" top="0.65" bottom="0.43" header="0.5" footer="0.5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view="pageBreakPreview" zoomScale="130" zoomScaleNormal="115" zoomScaleSheetLayoutView="130" zoomScalePageLayoutView="0" workbookViewId="0" topLeftCell="A1">
      <selection activeCell="E15" sqref="E15"/>
    </sheetView>
  </sheetViews>
  <sheetFormatPr defaultColWidth="9.00390625" defaultRowHeight="12.75"/>
  <cols>
    <col min="1" max="1" width="19.50390625" style="51" customWidth="1"/>
    <col min="2" max="2" width="58.125" style="51" customWidth="1"/>
    <col min="3" max="7" width="4.625" style="52" customWidth="1"/>
    <col min="8" max="8" width="5.625" style="52" customWidth="1"/>
    <col min="9" max="9" width="7.625" style="52" customWidth="1"/>
    <col min="10" max="10" width="10.50390625" style="0" customWidth="1"/>
    <col min="11" max="11" width="3.875" style="0" customWidth="1"/>
  </cols>
  <sheetData>
    <row r="1" spans="1:9" s="4" customFormat="1" ht="28.5" customHeight="1" thickBot="1">
      <c r="A1" s="286" t="s">
        <v>178</v>
      </c>
      <c r="B1" s="287"/>
      <c r="C1" s="287"/>
      <c r="D1" s="287"/>
      <c r="E1" s="287"/>
      <c r="F1" s="287"/>
      <c r="G1" s="287"/>
      <c r="H1" s="287"/>
      <c r="I1" s="287"/>
    </row>
    <row r="2" spans="1:10" ht="12.75" customHeight="1">
      <c r="A2" s="294" t="s">
        <v>0</v>
      </c>
      <c r="B2" s="295"/>
      <c r="C2" s="288" t="s">
        <v>16</v>
      </c>
      <c r="D2" s="288"/>
      <c r="E2" s="288"/>
      <c r="F2" s="288"/>
      <c r="G2" s="289"/>
      <c r="H2" s="290" t="s">
        <v>1</v>
      </c>
      <c r="I2" s="292" t="s">
        <v>2</v>
      </c>
      <c r="J2" s="21" t="s">
        <v>118</v>
      </c>
    </row>
    <row r="3" spans="1:12" ht="13.5" thickBot="1">
      <c r="A3" s="296"/>
      <c r="B3" s="297"/>
      <c r="C3" s="83">
        <v>1</v>
      </c>
      <c r="D3" s="82">
        <v>2</v>
      </c>
      <c r="E3" s="82">
        <v>3</v>
      </c>
      <c r="F3" s="82">
        <v>4</v>
      </c>
      <c r="G3" s="157">
        <v>5</v>
      </c>
      <c r="H3" s="291"/>
      <c r="I3" s="293"/>
      <c r="J3" s="119" t="s">
        <v>23</v>
      </c>
      <c r="L3" s="192" t="s">
        <v>137</v>
      </c>
    </row>
    <row r="4" spans="1:12" ht="27" thickBot="1">
      <c r="A4" s="72" t="s">
        <v>3</v>
      </c>
      <c r="B4" s="73" t="s">
        <v>79</v>
      </c>
      <c r="C4" s="74"/>
      <c r="D4" s="74"/>
      <c r="E4" s="74"/>
      <c r="F4" s="74">
        <v>11</v>
      </c>
      <c r="G4" s="74"/>
      <c r="H4" s="75">
        <f>SUM(C4:G4)</f>
        <v>11</v>
      </c>
      <c r="I4" s="156">
        <f>SUM(H4:H4)</f>
        <v>11</v>
      </c>
      <c r="J4" s="134"/>
      <c r="L4" s="74"/>
    </row>
    <row r="5" spans="1:12" ht="13.5" thickBot="1">
      <c r="A5" s="57" t="s">
        <v>6</v>
      </c>
      <c r="B5" s="77" t="s">
        <v>44</v>
      </c>
      <c r="C5" s="78"/>
      <c r="D5" s="78">
        <v>19</v>
      </c>
      <c r="E5" s="78">
        <v>18</v>
      </c>
      <c r="F5" s="78">
        <v>13</v>
      </c>
      <c r="G5" s="78">
        <v>2</v>
      </c>
      <c r="H5" s="79">
        <f aca="true" t="shared" si="0" ref="H5:H17">SUM(C5:G5)</f>
        <v>52</v>
      </c>
      <c r="I5" s="197">
        <f>SUM(H5:H5)</f>
        <v>52</v>
      </c>
      <c r="J5" s="133"/>
      <c r="L5" s="78">
        <v>1</v>
      </c>
    </row>
    <row r="6" spans="1:12" ht="13.5" thickBot="1">
      <c r="A6" s="72" t="s">
        <v>7</v>
      </c>
      <c r="B6" s="73" t="s">
        <v>46</v>
      </c>
      <c r="C6" s="74">
        <v>24</v>
      </c>
      <c r="D6" s="74">
        <v>17</v>
      </c>
      <c r="E6" s="74">
        <v>17</v>
      </c>
      <c r="F6" s="74"/>
      <c r="G6" s="74">
        <v>2</v>
      </c>
      <c r="H6" s="75">
        <f t="shared" si="0"/>
        <v>60</v>
      </c>
      <c r="I6" s="156">
        <f>SUM(H6:H6)</f>
        <v>60</v>
      </c>
      <c r="J6" s="133">
        <v>22</v>
      </c>
      <c r="L6" s="59">
        <v>7</v>
      </c>
    </row>
    <row r="7" spans="1:12" ht="12.75">
      <c r="A7" s="278" t="s">
        <v>97</v>
      </c>
      <c r="B7" s="94" t="s">
        <v>64</v>
      </c>
      <c r="C7" s="95"/>
      <c r="D7" s="95"/>
      <c r="E7" s="95"/>
      <c r="F7" s="95">
        <v>3</v>
      </c>
      <c r="G7" s="95">
        <v>1</v>
      </c>
      <c r="H7" s="96">
        <f>SUM(C7:G7)</f>
        <v>4</v>
      </c>
      <c r="I7" s="280">
        <f>SUM(H7:H12)</f>
        <v>84</v>
      </c>
      <c r="J7" s="133"/>
      <c r="L7" s="56"/>
    </row>
    <row r="8" spans="1:12" ht="26.25">
      <c r="A8" s="278"/>
      <c r="B8" s="150" t="s">
        <v>136</v>
      </c>
      <c r="C8" s="114"/>
      <c r="D8" s="114">
        <v>9</v>
      </c>
      <c r="E8" s="114">
        <v>6</v>
      </c>
      <c r="F8" s="114">
        <v>8</v>
      </c>
      <c r="G8" s="114"/>
      <c r="H8" s="115">
        <f t="shared" si="0"/>
        <v>23</v>
      </c>
      <c r="I8" s="280"/>
      <c r="J8" s="132"/>
      <c r="L8" s="114"/>
    </row>
    <row r="9" spans="1:12" ht="12.75">
      <c r="A9" s="278"/>
      <c r="B9" s="146" t="s">
        <v>121</v>
      </c>
      <c r="C9" s="143"/>
      <c r="D9" s="143">
        <v>13</v>
      </c>
      <c r="E9" s="143">
        <v>14</v>
      </c>
      <c r="F9" s="143">
        <v>1</v>
      </c>
      <c r="G9" s="143"/>
      <c r="H9" s="115">
        <f t="shared" si="0"/>
        <v>28</v>
      </c>
      <c r="I9" s="280"/>
      <c r="J9" s="132"/>
      <c r="L9" s="143"/>
    </row>
    <row r="10" spans="1:12" ht="12.75">
      <c r="A10" s="278"/>
      <c r="B10" s="55" t="s">
        <v>167</v>
      </c>
      <c r="C10" s="56">
        <v>25</v>
      </c>
      <c r="D10" s="56"/>
      <c r="E10" s="56"/>
      <c r="F10" s="56"/>
      <c r="G10" s="56"/>
      <c r="H10" s="53">
        <f>SUM(C10:G10)</f>
        <v>25</v>
      </c>
      <c r="I10" s="280"/>
      <c r="J10" s="132">
        <v>22</v>
      </c>
      <c r="L10" s="143"/>
    </row>
    <row r="11" spans="1:12" ht="40.5" customHeight="1">
      <c r="A11" s="278"/>
      <c r="B11" s="229" t="s">
        <v>168</v>
      </c>
      <c r="C11" s="230">
        <v>4</v>
      </c>
      <c r="D11" s="230"/>
      <c r="E11" s="230"/>
      <c r="F11" s="230"/>
      <c r="G11" s="230"/>
      <c r="H11" s="231">
        <f>SUM(C11:G11)</f>
        <v>4</v>
      </c>
      <c r="I11" s="280"/>
      <c r="J11" s="132">
        <v>5</v>
      </c>
      <c r="L11" s="143"/>
    </row>
    <row r="12" spans="1:12" ht="13.5" thickBot="1">
      <c r="A12" s="279"/>
      <c r="B12" s="55" t="s">
        <v>48</v>
      </c>
      <c r="C12" s="56"/>
      <c r="D12" s="56"/>
      <c r="E12" s="56"/>
      <c r="F12" s="56"/>
      <c r="G12" s="56"/>
      <c r="H12" s="53">
        <f t="shared" si="0"/>
        <v>0</v>
      </c>
      <c r="I12" s="280"/>
      <c r="J12" s="132"/>
      <c r="L12" s="56"/>
    </row>
    <row r="13" spans="1:12" ht="12.75">
      <c r="A13" s="282" t="s">
        <v>119</v>
      </c>
      <c r="B13" s="58" t="s">
        <v>60</v>
      </c>
      <c r="C13" s="59"/>
      <c r="D13" s="59"/>
      <c r="E13" s="59"/>
      <c r="F13" s="59"/>
      <c r="G13" s="59"/>
      <c r="H13" s="60">
        <f t="shared" si="0"/>
        <v>0</v>
      </c>
      <c r="I13" s="283">
        <f>SUM(H13:H16)</f>
        <v>27</v>
      </c>
      <c r="J13" s="133"/>
      <c r="L13" s="59"/>
    </row>
    <row r="14" spans="1:12" ht="12.75">
      <c r="A14" s="278"/>
      <c r="B14" s="28" t="s">
        <v>84</v>
      </c>
      <c r="C14" s="26"/>
      <c r="D14" s="26"/>
      <c r="E14" s="26"/>
      <c r="F14" s="26"/>
      <c r="G14" s="26"/>
      <c r="H14" s="26">
        <f>SUM(C14:G14)</f>
        <v>0</v>
      </c>
      <c r="I14" s="280"/>
      <c r="J14" s="133"/>
      <c r="L14" s="53"/>
    </row>
    <row r="15" spans="1:12" ht="12.75">
      <c r="A15" s="278"/>
      <c r="B15" s="28" t="s">
        <v>128</v>
      </c>
      <c r="C15" s="26"/>
      <c r="D15" s="26"/>
      <c r="E15" s="26"/>
      <c r="F15" s="26"/>
      <c r="G15" s="26"/>
      <c r="H15" s="26">
        <f>SUM(C15:G15)</f>
        <v>0</v>
      </c>
      <c r="I15" s="280"/>
      <c r="J15" s="133"/>
      <c r="L15" s="96"/>
    </row>
    <row r="16" spans="1:12" ht="13.5" thickBot="1">
      <c r="A16" s="278"/>
      <c r="B16" s="94" t="s">
        <v>135</v>
      </c>
      <c r="C16" s="95"/>
      <c r="D16" s="95"/>
      <c r="E16" s="95"/>
      <c r="F16" s="95">
        <v>27</v>
      </c>
      <c r="G16" s="95"/>
      <c r="H16" s="96">
        <f>SUM(C16:G16)</f>
        <v>27</v>
      </c>
      <c r="I16" s="280"/>
      <c r="J16" s="133"/>
      <c r="L16" s="67"/>
    </row>
    <row r="17" spans="1:12" ht="27" thickBot="1">
      <c r="A17" s="72" t="s">
        <v>140</v>
      </c>
      <c r="B17" s="73" t="s">
        <v>61</v>
      </c>
      <c r="C17" s="74">
        <v>22</v>
      </c>
      <c r="D17" s="74">
        <v>22</v>
      </c>
      <c r="E17" s="74">
        <v>20</v>
      </c>
      <c r="F17" s="74">
        <v>38</v>
      </c>
      <c r="G17" s="74"/>
      <c r="H17" s="234">
        <f t="shared" si="0"/>
        <v>102</v>
      </c>
      <c r="I17" s="156">
        <f>SUM(H17:H17)</f>
        <v>102</v>
      </c>
      <c r="J17" s="132">
        <v>24</v>
      </c>
      <c r="L17" s="59"/>
    </row>
    <row r="18" spans="1:12" ht="13.5" thickBot="1">
      <c r="A18" s="284" t="s">
        <v>153</v>
      </c>
      <c r="B18" s="285"/>
      <c r="C18" s="84">
        <f aca="true" t="shared" si="1" ref="C18:J18">SUM(C4:C17)</f>
        <v>75</v>
      </c>
      <c r="D18" s="84">
        <f t="shared" si="1"/>
        <v>80</v>
      </c>
      <c r="E18" s="84">
        <f t="shared" si="1"/>
        <v>75</v>
      </c>
      <c r="F18" s="84">
        <f t="shared" si="1"/>
        <v>101</v>
      </c>
      <c r="G18" s="158">
        <f t="shared" si="1"/>
        <v>5</v>
      </c>
      <c r="H18" s="158">
        <f t="shared" si="1"/>
        <v>336</v>
      </c>
      <c r="I18" s="85">
        <f t="shared" si="1"/>
        <v>336</v>
      </c>
      <c r="J18" s="145">
        <f t="shared" si="1"/>
        <v>73</v>
      </c>
      <c r="L18" s="84">
        <f>SUM(L4:L17)</f>
        <v>8</v>
      </c>
    </row>
    <row r="20" spans="3:7" ht="12.75">
      <c r="C20" s="52">
        <v>76</v>
      </c>
      <c r="D20" s="52">
        <v>79</v>
      </c>
      <c r="E20" s="52">
        <v>75</v>
      </c>
      <c r="F20" s="52">
        <v>101</v>
      </c>
      <c r="G20" s="52">
        <v>5</v>
      </c>
    </row>
  </sheetData>
  <sheetProtection/>
  <mergeCells count="10">
    <mergeCell ref="A18:B18"/>
    <mergeCell ref="A13:A16"/>
    <mergeCell ref="I13:I16"/>
    <mergeCell ref="A1:I1"/>
    <mergeCell ref="C2:G2"/>
    <mergeCell ref="H2:H3"/>
    <mergeCell ref="I2:I3"/>
    <mergeCell ref="A2:B3"/>
    <mergeCell ref="I7:I12"/>
    <mergeCell ref="A7:A12"/>
  </mergeCells>
  <printOptions/>
  <pageMargins left="0.7086614173228347" right="0.35433070866141736" top="0.5905511811023623" bottom="0.4330708661417323" header="0.5118110236220472" footer="0.5905511811023623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9"/>
  <sheetViews>
    <sheetView view="pageBreakPreview" zoomScale="130" zoomScaleSheetLayoutView="130" zoomScalePageLayoutView="0" workbookViewId="0" topLeftCell="A1">
      <selection activeCell="H4" sqref="H4:H17"/>
    </sheetView>
  </sheetViews>
  <sheetFormatPr defaultColWidth="9.00390625" defaultRowHeight="12.75"/>
  <cols>
    <col min="1" max="1" width="19.50390625" style="0" customWidth="1"/>
    <col min="2" max="2" width="58.50390625" style="0" customWidth="1"/>
    <col min="3" max="3" width="4.625" style="1" customWidth="1"/>
    <col min="4" max="6" width="4.875" style="0" customWidth="1"/>
    <col min="7" max="7" width="4.50390625" style="0" customWidth="1"/>
    <col min="8" max="8" width="6.00390625" style="0" customWidth="1"/>
    <col min="9" max="9" width="7.50390625" style="0" customWidth="1"/>
    <col min="10" max="11" width="7.50390625" style="144" customWidth="1"/>
    <col min="12" max="12" width="11.00390625" style="0" customWidth="1"/>
  </cols>
  <sheetData>
    <row r="1" spans="1:9" ht="32.25" customHeight="1" thickBot="1">
      <c r="A1" s="303" t="s">
        <v>179</v>
      </c>
      <c r="B1" s="304"/>
      <c r="C1" s="304"/>
      <c r="D1" s="304"/>
      <c r="E1" s="304"/>
      <c r="F1" s="304"/>
      <c r="G1" s="304"/>
      <c r="H1" s="304"/>
      <c r="I1" s="304"/>
    </row>
    <row r="2" spans="1:9" ht="12.75">
      <c r="A2" s="307" t="s">
        <v>0</v>
      </c>
      <c r="B2" s="308"/>
      <c r="C2" s="311" t="s">
        <v>16</v>
      </c>
      <c r="D2" s="311"/>
      <c r="E2" s="311"/>
      <c r="F2" s="311"/>
      <c r="G2" s="311"/>
      <c r="H2" s="308" t="s">
        <v>1</v>
      </c>
      <c r="I2" s="305" t="s">
        <v>2</v>
      </c>
    </row>
    <row r="3" spans="1:13" ht="27" thickBot="1">
      <c r="A3" s="309"/>
      <c r="B3" s="310"/>
      <c r="C3" s="64">
        <v>1</v>
      </c>
      <c r="D3" s="81">
        <v>2</v>
      </c>
      <c r="E3" s="81">
        <v>3</v>
      </c>
      <c r="F3" s="81">
        <v>4</v>
      </c>
      <c r="G3" s="81">
        <v>5</v>
      </c>
      <c r="H3" s="310"/>
      <c r="I3" s="306"/>
      <c r="J3" s="238" t="s">
        <v>173</v>
      </c>
      <c r="K3" s="238" t="s">
        <v>174</v>
      </c>
      <c r="L3" s="144" t="s">
        <v>118</v>
      </c>
      <c r="M3" s="144" t="s">
        <v>123</v>
      </c>
    </row>
    <row r="4" spans="1:13" ht="27" thickBot="1">
      <c r="A4" s="57" t="s">
        <v>3</v>
      </c>
      <c r="B4" s="58" t="s">
        <v>79</v>
      </c>
      <c r="C4" s="59">
        <f>'Бюджет и ком.прием'!C4-'Ком.прием'!C4</f>
        <v>0</v>
      </c>
      <c r="D4" s="59">
        <f>'Бюджет и ком.прием'!D4-'Ком.прием'!D4</f>
        <v>0</v>
      </c>
      <c r="E4" s="59">
        <f>'Бюджет и ком.прием'!E4-'Ком.прием'!E4</f>
        <v>0</v>
      </c>
      <c r="F4" s="59">
        <f>'Бюджет и ком.прием'!F4-'Ком.прием'!F4</f>
        <v>0</v>
      </c>
      <c r="G4" s="59">
        <f>'Бюджет и ком.прием'!G4-'Ком.прием'!G4</f>
        <v>0</v>
      </c>
      <c r="H4" s="79">
        <f aca="true" t="shared" si="0" ref="H4:H17">SUM(C4:G4)</f>
        <v>0</v>
      </c>
      <c r="I4" s="239">
        <f>SUM(H4:H4)</f>
        <v>0</v>
      </c>
      <c r="J4" s="243"/>
      <c r="K4" s="243"/>
      <c r="L4" s="109"/>
      <c r="M4" s="123"/>
    </row>
    <row r="5" spans="1:13" ht="13.5" thickBot="1">
      <c r="A5" s="57" t="s">
        <v>6</v>
      </c>
      <c r="B5" s="77" t="s">
        <v>44</v>
      </c>
      <c r="C5" s="78">
        <f>'Бюджет и ком.прием'!C5-'Ком.прием'!C5</f>
        <v>0</v>
      </c>
      <c r="D5" s="78">
        <f>'Бюджет и ком.прием'!D5-'Ком.прием'!D5</f>
        <v>0</v>
      </c>
      <c r="E5" s="78">
        <f>'Бюджет и ком.прием'!E5-'Ком.прием'!E5</f>
        <v>0</v>
      </c>
      <c r="F5" s="78">
        <f>'Бюджет и ком.прием'!F5-'Ком.прием'!F5</f>
        <v>0</v>
      </c>
      <c r="G5" s="59">
        <f>'Бюджет и ком.прием'!G5-'Ком.прием'!G5</f>
        <v>0</v>
      </c>
      <c r="H5" s="79">
        <f t="shared" si="0"/>
        <v>0</v>
      </c>
      <c r="I5" s="240">
        <f>SUM(H5:H5)</f>
        <v>0</v>
      </c>
      <c r="J5" s="243">
        <v>2</v>
      </c>
      <c r="K5" s="243"/>
      <c r="L5" s="109"/>
      <c r="M5" s="124"/>
    </row>
    <row r="6" spans="1:13" ht="13.5" thickBot="1">
      <c r="A6" s="72" t="s">
        <v>7</v>
      </c>
      <c r="B6" s="73" t="s">
        <v>46</v>
      </c>
      <c r="C6" s="74">
        <f>'Бюджет и ком.прием'!C6-'Ком.прием'!C6</f>
        <v>0</v>
      </c>
      <c r="D6" s="74">
        <f>'Бюджет и ком.прием'!D6-'Ком.прием'!D6</f>
        <v>1</v>
      </c>
      <c r="E6" s="74">
        <f>'Бюджет и ком.прием'!E6-'Ком.прием'!E6</f>
        <v>1</v>
      </c>
      <c r="F6" s="74">
        <f>'Бюджет и ком.прием'!F6-'Ком.прием'!F6</f>
        <v>1</v>
      </c>
      <c r="G6" s="59">
        <f>'Бюджет и ком.прием'!G6-'Ком.прием'!G6</f>
        <v>0</v>
      </c>
      <c r="H6" s="75">
        <f t="shared" si="0"/>
        <v>3</v>
      </c>
      <c r="I6" s="112">
        <f>SUM(H6:H6)</f>
        <v>3</v>
      </c>
      <c r="J6" s="243">
        <v>1</v>
      </c>
      <c r="K6" s="243"/>
      <c r="L6" s="109"/>
      <c r="M6" s="123"/>
    </row>
    <row r="7" spans="1:13" ht="12.75">
      <c r="A7" s="278" t="s">
        <v>97</v>
      </c>
      <c r="B7" s="94" t="s">
        <v>64</v>
      </c>
      <c r="C7" s="95">
        <f>'Бюджет и ком.прием'!C7-'Ком.прием'!C7</f>
        <v>0</v>
      </c>
      <c r="D7" s="95">
        <f>'Бюджет и ком.прием'!D7-'Ком.прием'!D7</f>
        <v>0</v>
      </c>
      <c r="E7" s="95">
        <f>'Бюджет и ком.прием'!E7-'Ком.прием'!E7</f>
        <v>0</v>
      </c>
      <c r="F7" s="95">
        <f>'Бюджет и ком.прием'!F7-'Ком.прием'!F7</f>
        <v>13</v>
      </c>
      <c r="G7" s="78">
        <f>'Бюджет и ком.прием'!G7-'Ком.прием'!G7</f>
        <v>0</v>
      </c>
      <c r="H7" s="96">
        <f t="shared" si="0"/>
        <v>13</v>
      </c>
      <c r="I7" s="299">
        <f>SUM(H7:H12)</f>
        <v>131</v>
      </c>
      <c r="J7" s="243">
        <v>13</v>
      </c>
      <c r="K7" s="243">
        <v>1</v>
      </c>
      <c r="L7" s="109"/>
      <c r="M7" s="124"/>
    </row>
    <row r="8" spans="1:13" ht="26.25">
      <c r="A8" s="278"/>
      <c r="B8" s="150" t="s">
        <v>136</v>
      </c>
      <c r="C8" s="114">
        <f>'Бюджет и ком.прием'!C8-'Ком.прием'!C8</f>
        <v>2</v>
      </c>
      <c r="D8" s="114">
        <f>'Бюджет и ком.прием'!D8-'Ком.прием'!D8</f>
        <v>15</v>
      </c>
      <c r="E8" s="114">
        <f>'Бюджет и ком.прием'!E8-'Ком.прием'!E8</f>
        <v>12</v>
      </c>
      <c r="F8" s="114">
        <f>'Бюджет и ком.прием'!F8-'Ком.прием'!F8</f>
        <v>8</v>
      </c>
      <c r="G8" s="143">
        <f>'Бюджет и ком.прием'!G8-'Ком.прием'!G8</f>
        <v>2</v>
      </c>
      <c r="H8" s="115">
        <f t="shared" si="0"/>
        <v>39</v>
      </c>
      <c r="I8" s="299"/>
      <c r="J8" s="243">
        <v>6</v>
      </c>
      <c r="K8" s="243"/>
      <c r="L8" s="133"/>
      <c r="M8" s="123"/>
    </row>
    <row r="9" spans="1:13" ht="12.75">
      <c r="A9" s="278"/>
      <c r="B9" s="190" t="s">
        <v>121</v>
      </c>
      <c r="C9" s="114">
        <f>'Бюджет и ком.прием'!C9-'Ком.прием'!C9</f>
        <v>0</v>
      </c>
      <c r="D9" s="114">
        <f>'Бюджет и ком.прием'!D9-'Ком.прием'!D9</f>
        <v>15</v>
      </c>
      <c r="E9" s="114">
        <f>'Бюджет и ком.прием'!E9-'Ком.прием'!E9</f>
        <v>12</v>
      </c>
      <c r="F9" s="114">
        <f>'Бюджет и ком.прием'!F9-'Ком.прием'!F9</f>
        <v>11</v>
      </c>
      <c r="G9" s="143">
        <f>'Бюджет и ком.прием'!G9-'Ком.прием'!G9</f>
        <v>0</v>
      </c>
      <c r="H9" s="115">
        <f t="shared" si="0"/>
        <v>38</v>
      </c>
      <c r="I9" s="299"/>
      <c r="J9" s="243"/>
      <c r="K9" s="243"/>
      <c r="L9" s="242"/>
      <c r="M9" s="123"/>
    </row>
    <row r="10" spans="1:13" ht="12.75">
      <c r="A10" s="278"/>
      <c r="B10" s="55" t="s">
        <v>167</v>
      </c>
      <c r="C10" s="56">
        <f>'Бюджет и ком.прием'!C10-'Ком.прием'!C10</f>
        <v>20</v>
      </c>
      <c r="D10" s="56">
        <f>'Бюджет и ком.прием'!D10-'Ком.прием'!D10</f>
        <v>0</v>
      </c>
      <c r="E10" s="56">
        <f>'Бюджет и ком.прием'!E10-'Ком.прием'!E10</f>
        <v>0</v>
      </c>
      <c r="F10" s="56">
        <f>'Бюджет и ком.прием'!F10-'Ком.прием'!F10</f>
        <v>0</v>
      </c>
      <c r="G10" s="56">
        <f>'Бюджет и ком.прием'!G10-'Ком.прием'!G10</f>
        <v>0</v>
      </c>
      <c r="H10" s="53">
        <f>SUM(C10:G10)</f>
        <v>20</v>
      </c>
      <c r="I10" s="299"/>
      <c r="J10" s="243"/>
      <c r="K10" s="243"/>
      <c r="L10" s="123">
        <v>20</v>
      </c>
      <c r="M10" s="123"/>
    </row>
    <row r="11" spans="1:13" ht="26.25" customHeight="1">
      <c r="A11" s="278"/>
      <c r="B11" s="229" t="s">
        <v>168</v>
      </c>
      <c r="C11" s="230">
        <f>'Бюджет и ком.прием'!C11-'Ком.прием'!C11</f>
        <v>20</v>
      </c>
      <c r="D11" s="230">
        <f>'Бюджет и ком.прием'!D11-'Ком.прием'!D11</f>
        <v>0</v>
      </c>
      <c r="E11" s="230">
        <f>'Бюджет и ком.прием'!E11-'Ком.прием'!E11</f>
        <v>0</v>
      </c>
      <c r="F11" s="230">
        <f>'Бюджет и ком.прием'!F11-'Ком.прием'!F11</f>
        <v>0</v>
      </c>
      <c r="G11" s="230">
        <f>'Бюджет и ком.прием'!G11-'Ком.прием'!G11</f>
        <v>0</v>
      </c>
      <c r="H11" s="231">
        <f>SUM(C11:G11)</f>
        <v>20</v>
      </c>
      <c r="I11" s="299"/>
      <c r="J11" s="243"/>
      <c r="K11" s="243"/>
      <c r="L11" s="123">
        <v>20</v>
      </c>
      <c r="M11" s="123"/>
    </row>
    <row r="12" spans="1:13" ht="13.5" thickBot="1">
      <c r="A12" s="279"/>
      <c r="B12" s="62" t="s">
        <v>48</v>
      </c>
      <c r="C12" s="63">
        <f>'Бюджет и ком.прием'!C12-'Ком.прием'!C12</f>
        <v>0</v>
      </c>
      <c r="D12" s="63">
        <f>'Бюджет и ком.прием'!D12-'Ком.прием'!D12</f>
        <v>0</v>
      </c>
      <c r="E12" s="63">
        <f>'Бюджет и ком.прием'!E12-'Ком.прием'!E12</f>
        <v>0</v>
      </c>
      <c r="F12" s="63">
        <f>'Бюджет и ком.прием'!F12-'Ком.прием'!F12</f>
        <v>0</v>
      </c>
      <c r="G12" s="63">
        <f>'Бюджет и ком.прием'!G12-'Ком.прием'!G12</f>
        <v>1</v>
      </c>
      <c r="H12" s="64">
        <f t="shared" si="0"/>
        <v>1</v>
      </c>
      <c r="I12" s="302"/>
      <c r="J12" s="243">
        <v>9</v>
      </c>
      <c r="K12" s="243"/>
      <c r="L12" s="133"/>
      <c r="M12" s="147"/>
    </row>
    <row r="13" spans="1:13" ht="12.75">
      <c r="A13" s="282" t="s">
        <v>119</v>
      </c>
      <c r="B13" s="58" t="s">
        <v>60</v>
      </c>
      <c r="C13" s="78">
        <f>'Бюджет и ком.прием'!C13-'Ком.прием'!C13</f>
        <v>0</v>
      </c>
      <c r="D13" s="78">
        <f>'Бюджет и ком.прием'!D13-'Ком.прием'!D13</f>
        <v>0</v>
      </c>
      <c r="E13" s="78">
        <f>'Бюджет и ком.прием'!E13-'Ком.прием'!E13</f>
        <v>0</v>
      </c>
      <c r="F13" s="78">
        <f>'Бюджет и ком.прием'!F13-'Ком.прием'!F13</f>
        <v>0</v>
      </c>
      <c r="G13" s="78">
        <f>'Бюджет и ком.прием'!G13-'Ком.прием'!G13</f>
        <v>0</v>
      </c>
      <c r="H13" s="79">
        <f t="shared" si="0"/>
        <v>0</v>
      </c>
      <c r="I13" s="298">
        <f>SUM(H13:H16)</f>
        <v>0</v>
      </c>
      <c r="J13" s="243"/>
      <c r="K13" s="243"/>
      <c r="L13" s="109"/>
      <c r="M13" s="179"/>
    </row>
    <row r="14" spans="1:13" ht="12.75">
      <c r="A14" s="278"/>
      <c r="B14" s="28" t="s">
        <v>84</v>
      </c>
      <c r="C14" s="31">
        <f>'Бюджет и ком.прием'!C14-'Ком.прием'!C14</f>
        <v>0</v>
      </c>
      <c r="D14" s="31">
        <f>'Бюджет и ком.прием'!D14-'Ком.прием'!D14</f>
        <v>0</v>
      </c>
      <c r="E14" s="31">
        <f>'Бюджет и ком.прием'!E14-'Ком.прием'!E14</f>
        <v>0</v>
      </c>
      <c r="F14" s="31">
        <f>'Бюджет и ком.прием'!F14-'Ком.прием'!F14</f>
        <v>0</v>
      </c>
      <c r="G14" s="56">
        <f>'Бюджет и ком.прием'!G14-'Ком.прием'!G14</f>
        <v>0</v>
      </c>
      <c r="H14" s="26">
        <f t="shared" si="0"/>
        <v>0</v>
      </c>
      <c r="I14" s="299"/>
      <c r="J14" s="243"/>
      <c r="K14" s="243"/>
      <c r="L14" s="109"/>
      <c r="M14" s="123"/>
    </row>
    <row r="15" spans="1:13" ht="12.75">
      <c r="A15" s="278"/>
      <c r="B15" s="66" t="s">
        <v>128</v>
      </c>
      <c r="C15" s="31">
        <f>'Бюджет и ком.прием'!C15-'Ком.прием'!C15</f>
        <v>0</v>
      </c>
      <c r="D15" s="31">
        <f>'Бюджет и ком.прием'!D15-'Ком.прием'!D15</f>
        <v>0</v>
      </c>
      <c r="E15" s="31">
        <f>'Бюджет и ком.прием'!E15-'Ком.прием'!E15</f>
        <v>0</v>
      </c>
      <c r="F15" s="31">
        <f>'Бюджет и ком.прием'!F15-'Ком.прием'!F15</f>
        <v>0</v>
      </c>
      <c r="G15" s="56">
        <f>'Бюджет и ком.прием'!G15-'Ком.прием'!G15</f>
        <v>0</v>
      </c>
      <c r="H15" s="26">
        <f t="shared" si="0"/>
        <v>0</v>
      </c>
      <c r="I15" s="299"/>
      <c r="J15" s="243"/>
      <c r="K15" s="243"/>
      <c r="L15" s="109"/>
      <c r="M15" s="123"/>
    </row>
    <row r="16" spans="1:13" ht="13.5" thickBot="1">
      <c r="A16" s="278"/>
      <c r="B16" s="66" t="s">
        <v>135</v>
      </c>
      <c r="C16" s="67">
        <f>'Бюджет и ком.прием'!C16-'Ком.прием'!C16</f>
        <v>0</v>
      </c>
      <c r="D16" s="67">
        <f>'Бюджет и ком.прием'!D16-'Ком.прием'!D16</f>
        <v>0</v>
      </c>
      <c r="E16" s="67">
        <f>'Бюджет и ком.прием'!E16-'Ком.прием'!E16</f>
        <v>0</v>
      </c>
      <c r="F16" s="67">
        <f>'Бюджет и ком.прием'!F16-'Ком.прием'!F16</f>
        <v>0</v>
      </c>
      <c r="G16" s="63">
        <f>'Бюджет и ком.прием'!G16-'Ком.прием'!G16</f>
        <v>0</v>
      </c>
      <c r="H16" s="54">
        <f t="shared" si="0"/>
        <v>0</v>
      </c>
      <c r="I16" s="299"/>
      <c r="J16" s="243"/>
      <c r="K16" s="243"/>
      <c r="L16" s="109"/>
      <c r="M16" s="191"/>
    </row>
    <row r="17" spans="1:13" ht="27" thickBot="1">
      <c r="A17" s="195" t="s">
        <v>140</v>
      </c>
      <c r="B17" s="58" t="s">
        <v>61</v>
      </c>
      <c r="C17" s="59">
        <f>'Бюджет и ком.прием'!C17-'Ком.прием'!C17</f>
        <v>0</v>
      </c>
      <c r="D17" s="59">
        <f>'Бюджет и ком.прием'!D17-'Ком.прием'!D17</f>
        <v>0</v>
      </c>
      <c r="E17" s="59">
        <f>'Бюджет и ком.прием'!E17-'Ком.прием'!E17</f>
        <v>1</v>
      </c>
      <c r="F17" s="59">
        <f>'Бюджет и ком.прием'!F17-'Ком.прием'!F17</f>
        <v>0</v>
      </c>
      <c r="G17" s="59">
        <f>'Бюджет и ком.прием'!G17-'Ком.прием'!G17</f>
        <v>0</v>
      </c>
      <c r="H17" s="60">
        <f t="shared" si="0"/>
        <v>1</v>
      </c>
      <c r="I17" s="241">
        <f>SUM(H17:H17)</f>
        <v>1</v>
      </c>
      <c r="J17" s="243"/>
      <c r="K17" s="243"/>
      <c r="L17" s="109"/>
      <c r="M17" s="123"/>
    </row>
    <row r="18" spans="1:13" ht="13.5" thickBot="1">
      <c r="A18" s="300" t="s">
        <v>154</v>
      </c>
      <c r="B18" s="301"/>
      <c r="C18" s="84">
        <f aca="true" t="shared" si="1" ref="C18:K18">SUM(C4:C17)</f>
        <v>42</v>
      </c>
      <c r="D18" s="84">
        <f t="shared" si="1"/>
        <v>31</v>
      </c>
      <c r="E18" s="84">
        <f t="shared" si="1"/>
        <v>26</v>
      </c>
      <c r="F18" s="84">
        <f t="shared" si="1"/>
        <v>33</v>
      </c>
      <c r="G18" s="84">
        <f t="shared" si="1"/>
        <v>3</v>
      </c>
      <c r="H18" s="84">
        <f t="shared" si="1"/>
        <v>135</v>
      </c>
      <c r="I18" s="235">
        <f t="shared" si="1"/>
        <v>135</v>
      </c>
      <c r="J18" s="29">
        <f t="shared" si="1"/>
        <v>31</v>
      </c>
      <c r="K18" s="29">
        <f t="shared" si="1"/>
        <v>1</v>
      </c>
      <c r="L18" s="126">
        <f>SUM(L4:L17)</f>
        <v>40</v>
      </c>
      <c r="M18" s="126">
        <f>SUM(M4:M17)</f>
        <v>0</v>
      </c>
    </row>
    <row r="19" ht="12.75">
      <c r="A19" s="4"/>
    </row>
  </sheetData>
  <sheetProtection/>
  <mergeCells count="10">
    <mergeCell ref="I13:I16"/>
    <mergeCell ref="A13:A16"/>
    <mergeCell ref="A18:B18"/>
    <mergeCell ref="A7:A12"/>
    <mergeCell ref="I7:I12"/>
    <mergeCell ref="A1:I1"/>
    <mergeCell ref="I2:I3"/>
    <mergeCell ref="A2:B3"/>
    <mergeCell ref="C2:G2"/>
    <mergeCell ref="H2:H3"/>
  </mergeCells>
  <printOptions/>
  <pageMargins left="0.8661417322834646" right="0.31496062992125984" top="0.6299212598425197" bottom="0.2755905511811024" header="0.5118110236220472" footer="0.2755905511811024"/>
  <pageSetup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8"/>
  <sheetViews>
    <sheetView view="pageBreakPreview" zoomScale="115" zoomScaleNormal="70" zoomScaleSheetLayoutView="115" zoomScalePageLayoutView="0" workbookViewId="0" topLeftCell="A1">
      <selection activeCell="A1" sqref="A1:A2"/>
    </sheetView>
  </sheetViews>
  <sheetFormatPr defaultColWidth="9.00390625" defaultRowHeight="12.75"/>
  <cols>
    <col min="1" max="1" width="79.875" style="5" customWidth="1"/>
    <col min="2" max="2" width="9.50390625" style="20" customWidth="1"/>
    <col min="3" max="3" width="11.50390625" style="21" customWidth="1"/>
    <col min="4" max="4" width="11.00390625" style="21" customWidth="1"/>
    <col min="12" max="12" width="10.50390625" style="0" bestFit="1" customWidth="1"/>
  </cols>
  <sheetData>
    <row r="1" spans="1:4" ht="18" customHeight="1">
      <c r="A1" s="314" t="s">
        <v>145</v>
      </c>
      <c r="B1" s="316" t="s">
        <v>1</v>
      </c>
      <c r="C1" s="312" t="s">
        <v>25</v>
      </c>
      <c r="D1" s="313"/>
    </row>
    <row r="2" spans="1:4" ht="45.75" customHeight="1">
      <c r="A2" s="315"/>
      <c r="B2" s="317"/>
      <c r="C2" s="11" t="s">
        <v>24</v>
      </c>
      <c r="D2" s="11" t="s">
        <v>23</v>
      </c>
    </row>
    <row r="3" spans="1:4" ht="15">
      <c r="A3" s="7" t="s">
        <v>33</v>
      </c>
      <c r="B3" s="12"/>
      <c r="C3" s="12"/>
      <c r="D3" s="13"/>
    </row>
    <row r="4" spans="1:4" ht="15">
      <c r="A4" s="8" t="s">
        <v>142</v>
      </c>
      <c r="B4" s="15">
        <f>'Бюджет и ком.прием'!H16</f>
        <v>27</v>
      </c>
      <c r="C4" s="15">
        <f>Бюджет!H16</f>
        <v>0</v>
      </c>
      <c r="D4" s="15">
        <f>'Ком.прием'!H16</f>
        <v>27</v>
      </c>
    </row>
    <row r="5" spans="1:4" ht="15">
      <c r="A5" s="8" t="s">
        <v>72</v>
      </c>
      <c r="B5" s="12">
        <f>'Бюджет и ком.прием'!H13</f>
        <v>0</v>
      </c>
      <c r="C5" s="12">
        <f>B5-D5</f>
        <v>0</v>
      </c>
      <c r="D5" s="12">
        <f>'Ком.прием'!H13</f>
        <v>0</v>
      </c>
    </row>
    <row r="6" spans="1:4" ht="15">
      <c r="A6" s="8" t="s">
        <v>73</v>
      </c>
      <c r="B6" s="12">
        <f>'Бюджет и ком.прием'!H14</f>
        <v>0</v>
      </c>
      <c r="C6" s="12">
        <f>B6-D6</f>
        <v>0</v>
      </c>
      <c r="D6" s="12">
        <f>'Ком.прием'!H14</f>
        <v>0</v>
      </c>
    </row>
    <row r="7" spans="1:4" ht="15">
      <c r="A7" s="10" t="s">
        <v>143</v>
      </c>
      <c r="B7" s="12"/>
      <c r="C7" s="12"/>
      <c r="D7" s="12"/>
    </row>
    <row r="8" spans="1:4" ht="15">
      <c r="A8" s="8"/>
      <c r="B8" s="14">
        <f>SUM(C8:D8)</f>
        <v>27</v>
      </c>
      <c r="C8" s="17">
        <f>SUM(C4,C5:C6)</f>
        <v>0</v>
      </c>
      <c r="D8" s="17">
        <f>SUM(D4,D5:D6)</f>
        <v>27</v>
      </c>
    </row>
    <row r="9" spans="1:4" ht="15">
      <c r="A9" s="8"/>
      <c r="B9" s="12"/>
      <c r="C9" s="12"/>
      <c r="D9" s="12"/>
    </row>
    <row r="10" spans="1:4" ht="15">
      <c r="A10" s="7" t="s">
        <v>34</v>
      </c>
      <c r="B10" s="12"/>
      <c r="C10" s="12"/>
      <c r="D10" s="13"/>
    </row>
    <row r="11" spans="1:4" ht="15">
      <c r="A11" s="8" t="s">
        <v>74</v>
      </c>
      <c r="B11" s="12">
        <f>'Бюджет и ком.прием'!H7</f>
        <v>17</v>
      </c>
      <c r="C11" s="12">
        <f>B11-D11</f>
        <v>13</v>
      </c>
      <c r="D11" s="12">
        <f>'Ком.прием'!H7</f>
        <v>4</v>
      </c>
    </row>
    <row r="12" spans="1:4" ht="15">
      <c r="A12" s="10" t="s">
        <v>125</v>
      </c>
      <c r="B12" s="12"/>
      <c r="C12" s="12"/>
      <c r="D12" s="12"/>
    </row>
    <row r="13" spans="1:4" ht="15">
      <c r="A13" s="8"/>
      <c r="B13" s="14">
        <f>SUM(C13:D13)</f>
        <v>17</v>
      </c>
      <c r="C13" s="14">
        <f>SUM(C11:C11)</f>
        <v>13</v>
      </c>
      <c r="D13" s="14">
        <f>SUM(D11:D11)</f>
        <v>4</v>
      </c>
    </row>
    <row r="14" spans="1:4" ht="15">
      <c r="A14" s="8"/>
      <c r="B14" s="12"/>
      <c r="C14" s="12"/>
      <c r="D14" s="12"/>
    </row>
    <row r="15" spans="1:4" ht="15">
      <c r="A15" s="7" t="s">
        <v>35</v>
      </c>
      <c r="B15" s="12"/>
      <c r="C15" s="12"/>
      <c r="D15" s="13"/>
    </row>
    <row r="16" spans="1:4" ht="15">
      <c r="A16" s="8" t="s">
        <v>75</v>
      </c>
      <c r="B16" s="12">
        <f>'Бюджет и ком.прием'!H6</f>
        <v>63</v>
      </c>
      <c r="C16" s="12">
        <f>B16-D16</f>
        <v>3</v>
      </c>
      <c r="D16" s="12">
        <f>'Ком.прием'!H6</f>
        <v>60</v>
      </c>
    </row>
    <row r="17" spans="1:4" ht="15">
      <c r="A17" s="8"/>
      <c r="B17" s="14">
        <f>SUM(C17:D17)</f>
        <v>63</v>
      </c>
      <c r="C17" s="14">
        <f>SUM(C16:C16)</f>
        <v>3</v>
      </c>
      <c r="D17" s="14">
        <f>SUM(D16:D16)</f>
        <v>60</v>
      </c>
    </row>
    <row r="18" spans="1:4" ht="15">
      <c r="A18" s="8"/>
      <c r="B18" s="12"/>
      <c r="C18" s="12"/>
      <c r="D18" s="12"/>
    </row>
    <row r="19" spans="1:4" ht="30.75">
      <c r="A19" s="7" t="s">
        <v>36</v>
      </c>
      <c r="B19" s="12"/>
      <c r="C19" s="12"/>
      <c r="D19" s="13"/>
    </row>
    <row r="20" spans="1:4" ht="15">
      <c r="A20" s="8" t="s">
        <v>129</v>
      </c>
      <c r="B20" s="12">
        <f>'Бюджет и ком.прием'!H15</f>
        <v>0</v>
      </c>
      <c r="C20" s="12">
        <f>Бюджет!H15</f>
        <v>0</v>
      </c>
      <c r="D20" s="12">
        <f>'Ком.прием'!H15</f>
        <v>0</v>
      </c>
    </row>
    <row r="21" spans="1:4" ht="15">
      <c r="A21" s="8"/>
      <c r="B21" s="14">
        <f>SUM(C21:D21)</f>
        <v>0</v>
      </c>
      <c r="C21" s="14">
        <f>SUM(C20:C20)</f>
        <v>0</v>
      </c>
      <c r="D21" s="14">
        <f>SUM(D20:D20)</f>
        <v>0</v>
      </c>
    </row>
    <row r="22" spans="1:4" ht="15">
      <c r="A22" s="8"/>
      <c r="B22" s="15"/>
      <c r="C22" s="15"/>
      <c r="D22" s="15"/>
    </row>
    <row r="23" spans="1:4" ht="15">
      <c r="A23" s="7" t="s">
        <v>37</v>
      </c>
      <c r="B23" s="12"/>
      <c r="C23" s="12"/>
      <c r="D23" s="13"/>
    </row>
    <row r="24" spans="1:4" ht="15">
      <c r="A24" s="8" t="s">
        <v>130</v>
      </c>
      <c r="B24" s="16">
        <f>SUM(B25:B26)</f>
        <v>128</v>
      </c>
      <c r="C24" s="16">
        <f>B24-D24</f>
        <v>77</v>
      </c>
      <c r="D24" s="16">
        <f>SUM(D25:D26)</f>
        <v>51</v>
      </c>
    </row>
    <row r="25" spans="1:4" ht="15">
      <c r="A25" s="9" t="s">
        <v>138</v>
      </c>
      <c r="B25" s="15">
        <f>'Бюджет и ком.прием'!H8</f>
        <v>62</v>
      </c>
      <c r="C25" s="15">
        <f>B25-D25</f>
        <v>39</v>
      </c>
      <c r="D25" s="15">
        <f>'Ком.прием'!H8</f>
        <v>23</v>
      </c>
    </row>
    <row r="26" spans="1:4" ht="15">
      <c r="A26" s="9" t="s">
        <v>122</v>
      </c>
      <c r="B26" s="12">
        <f>'Бюджет и ком.прием'!H9</f>
        <v>66</v>
      </c>
      <c r="C26" s="15">
        <f>B26-D26</f>
        <v>38</v>
      </c>
      <c r="D26" s="12">
        <f>'Ком.прием'!H9</f>
        <v>28</v>
      </c>
    </row>
    <row r="27" spans="1:4" ht="15">
      <c r="A27" s="8" t="s">
        <v>76</v>
      </c>
      <c r="B27" s="12">
        <f>'Бюджет и ком.прием'!H12</f>
        <v>1</v>
      </c>
      <c r="C27" s="15">
        <f>B27-D27</f>
        <v>1</v>
      </c>
      <c r="D27" s="12">
        <f>'Ком.прием'!H12</f>
        <v>0</v>
      </c>
    </row>
    <row r="28" spans="1:4" ht="15">
      <c r="A28" s="9" t="s">
        <v>126</v>
      </c>
      <c r="B28" s="12"/>
      <c r="C28" s="15"/>
      <c r="D28" s="12"/>
    </row>
    <row r="29" spans="1:4" ht="15">
      <c r="A29" s="232" t="s">
        <v>169</v>
      </c>
      <c r="B29" s="12">
        <f>'Бюджет и ком.прием'!H10</f>
        <v>45</v>
      </c>
      <c r="C29" s="15">
        <f>Бюджет!H10</f>
        <v>20</v>
      </c>
      <c r="D29" s="12">
        <f>'Ком.прием'!H10</f>
        <v>25</v>
      </c>
    </row>
    <row r="30" spans="1:4" ht="45">
      <c r="A30" s="233" t="s">
        <v>170</v>
      </c>
      <c r="B30" s="12">
        <f>'Бюджет и ком.прием'!C11</f>
        <v>24</v>
      </c>
      <c r="C30" s="15">
        <f>Бюджет!H11</f>
        <v>20</v>
      </c>
      <c r="D30" s="12">
        <f>'Ком.прием'!H11</f>
        <v>4</v>
      </c>
    </row>
    <row r="31" spans="1:4" ht="15">
      <c r="A31" s="8"/>
      <c r="B31" s="14">
        <f>SUM(C31:D31)</f>
        <v>129</v>
      </c>
      <c r="C31" s="18">
        <f>SUM(C24,C27,E27)</f>
        <v>78</v>
      </c>
      <c r="D31" s="18">
        <f>SUM(D24,D27)</f>
        <v>51</v>
      </c>
    </row>
    <row r="32" spans="1:4" ht="15">
      <c r="A32" s="8"/>
      <c r="B32" s="12"/>
      <c r="C32" s="12"/>
      <c r="D32" s="12"/>
    </row>
    <row r="33" spans="1:4" ht="15">
      <c r="A33" s="7" t="s">
        <v>38</v>
      </c>
      <c r="B33" s="12"/>
      <c r="C33" s="12"/>
      <c r="D33" s="13"/>
    </row>
    <row r="34" spans="1:4" ht="16.5" customHeight="1">
      <c r="A34" s="8" t="s">
        <v>141</v>
      </c>
      <c r="B34" s="15">
        <f>SUM(B35:B35)</f>
        <v>11</v>
      </c>
      <c r="C34" s="15">
        <f>SUM(C35:C35)</f>
        <v>0</v>
      </c>
      <c r="D34" s="15">
        <f>SUM(D35:D35)</f>
        <v>11</v>
      </c>
    </row>
    <row r="35" spans="1:4" ht="15">
      <c r="A35" s="9" t="s">
        <v>78</v>
      </c>
      <c r="B35" s="15">
        <f>'Бюджет и ком.прием'!H4</f>
        <v>11</v>
      </c>
      <c r="C35" s="15">
        <f>B35-D35</f>
        <v>0</v>
      </c>
      <c r="D35" s="15">
        <f>'Ком.прием'!H4</f>
        <v>11</v>
      </c>
    </row>
    <row r="36" spans="1:4" ht="15">
      <c r="A36" s="8"/>
      <c r="B36" s="14">
        <f>SUM(C36:D36)</f>
        <v>11</v>
      </c>
      <c r="C36" s="18">
        <f>SUM(C34)</f>
        <v>0</v>
      </c>
      <c r="D36" s="18">
        <f>SUM(D34)</f>
        <v>11</v>
      </c>
    </row>
    <row r="37" spans="1:4" ht="15">
      <c r="A37" s="8"/>
      <c r="B37" s="12"/>
      <c r="C37" s="12"/>
      <c r="D37" s="12"/>
    </row>
    <row r="38" spans="1:4" ht="15">
      <c r="A38" s="7" t="s">
        <v>39</v>
      </c>
      <c r="B38" s="12"/>
      <c r="C38" s="12"/>
      <c r="D38" s="13"/>
    </row>
    <row r="39" spans="1:4" ht="15">
      <c r="A39" s="8" t="s">
        <v>81</v>
      </c>
      <c r="B39" s="12">
        <f>'Бюджет и ком.прием'!H5</f>
        <v>52</v>
      </c>
      <c r="C39" s="12">
        <f>B39-D39</f>
        <v>0</v>
      </c>
      <c r="D39" s="12">
        <f>'Ком.прием'!H5</f>
        <v>52</v>
      </c>
    </row>
    <row r="40" spans="1:4" ht="15">
      <c r="A40" s="8"/>
      <c r="B40" s="14">
        <f>SUM(C40:D40)</f>
        <v>52</v>
      </c>
      <c r="C40" s="14">
        <f>SUM(C39:C39)</f>
        <v>0</v>
      </c>
      <c r="D40" s="14">
        <f>SUM(D39:D39)</f>
        <v>52</v>
      </c>
    </row>
    <row r="41" spans="1:4" ht="15">
      <c r="A41" s="8"/>
      <c r="B41" s="12"/>
      <c r="C41" s="12"/>
      <c r="D41" s="12"/>
    </row>
    <row r="42" spans="1:4" ht="15">
      <c r="A42" s="7" t="s">
        <v>40</v>
      </c>
      <c r="B42" s="12"/>
      <c r="C42" s="12"/>
      <c r="D42" s="13"/>
    </row>
    <row r="43" spans="1:4" ht="15">
      <c r="A43" s="8" t="s">
        <v>82</v>
      </c>
      <c r="B43" s="15">
        <f>'Бюджет и ком.прием'!H17</f>
        <v>103</v>
      </c>
      <c r="C43" s="15">
        <f>B43-D43</f>
        <v>1</v>
      </c>
      <c r="D43" s="15">
        <f>'Ком.прием'!H17</f>
        <v>102</v>
      </c>
    </row>
    <row r="44" spans="1:4" ht="15">
      <c r="A44" s="8"/>
      <c r="B44" s="14">
        <f>SUM(C44:D44)</f>
        <v>103</v>
      </c>
      <c r="C44" s="14">
        <f>SUM(C43:C43)</f>
        <v>1</v>
      </c>
      <c r="D44" s="14">
        <f>SUM(D43:D43)</f>
        <v>102</v>
      </c>
    </row>
    <row r="45" spans="1:4" ht="15">
      <c r="A45" s="8"/>
      <c r="B45" s="12"/>
      <c r="C45" s="12"/>
      <c r="D45" s="12"/>
    </row>
    <row r="46" spans="1:4" ht="15">
      <c r="A46" s="8"/>
      <c r="B46" s="15"/>
      <c r="C46" s="15"/>
      <c r="D46" s="15"/>
    </row>
    <row r="47" spans="1:4" ht="15">
      <c r="A47" s="127"/>
      <c r="B47" s="12"/>
      <c r="C47" s="13"/>
      <c r="D47" s="13"/>
    </row>
    <row r="48" spans="1:4" ht="22.5">
      <c r="A48" s="105" t="s">
        <v>21</v>
      </c>
      <c r="B48" s="19">
        <f>SUM(B8,B13,B17,B21,B31,B36,B40,B44,B29,B30)</f>
        <v>471</v>
      </c>
      <c r="C48" s="19">
        <f>SUM(C8,C13,C17,C21,C31,C36,C40,C44,C29,C30)</f>
        <v>135</v>
      </c>
      <c r="D48" s="19">
        <f>SUM(D8,D13,D17,D21,D31,D36,D40,D44,D29,D30)</f>
        <v>336</v>
      </c>
    </row>
  </sheetData>
  <sheetProtection/>
  <mergeCells count="3">
    <mergeCell ref="C1:D1"/>
    <mergeCell ref="A1:A2"/>
    <mergeCell ref="B1:B2"/>
  </mergeCells>
  <printOptions/>
  <pageMargins left="0.75" right="0.75" top="1" bottom="1" header="0.5" footer="0.5"/>
  <pageSetup horizontalDpi="600" verticalDpi="6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view="pageBreakPreview" zoomScale="115" zoomScaleSheetLayoutView="115" workbookViewId="0" topLeftCell="A1">
      <selection activeCell="P11" sqref="P11"/>
    </sheetView>
  </sheetViews>
  <sheetFormatPr defaultColWidth="9.00390625" defaultRowHeight="12.75"/>
  <cols>
    <col min="1" max="1" width="21.50390625" style="0" customWidth="1"/>
    <col min="2" max="2" width="48.625" style="0" customWidth="1"/>
    <col min="3" max="3" width="5.375" style="51" customWidth="1"/>
    <col min="4" max="7" width="5.375" style="0" customWidth="1"/>
    <col min="8" max="8" width="6.375" style="0" customWidth="1"/>
    <col min="9" max="9" width="8.50390625" style="0" customWidth="1"/>
    <col min="10" max="10" width="5.125" style="0" customWidth="1"/>
    <col min="11" max="11" width="10.50390625" style="0" customWidth="1"/>
  </cols>
  <sheetData>
    <row r="1" spans="1:11" ht="18" customHeight="1">
      <c r="A1" s="323" t="s">
        <v>146</v>
      </c>
      <c r="B1" s="324"/>
      <c r="C1" s="324"/>
      <c r="D1" s="324"/>
      <c r="E1" s="324"/>
      <c r="F1" s="324"/>
      <c r="G1" s="324"/>
      <c r="H1" s="324"/>
      <c r="I1" s="324"/>
      <c r="K1" s="4"/>
    </row>
    <row r="2" spans="1:9" ht="18" customHeight="1">
      <c r="A2" s="320" t="s">
        <v>180</v>
      </c>
      <c r="B2" s="321"/>
      <c r="C2" s="321"/>
      <c r="D2" s="321"/>
      <c r="E2" s="321"/>
      <c r="F2" s="321"/>
      <c r="G2" s="321"/>
      <c r="H2" s="321"/>
      <c r="I2" s="322"/>
    </row>
    <row r="3" spans="1:11" ht="12.75">
      <c r="A3" s="325" t="s">
        <v>28</v>
      </c>
      <c r="B3" s="325"/>
      <c r="C3" s="326" t="s">
        <v>16</v>
      </c>
      <c r="D3" s="326"/>
      <c r="E3" s="326"/>
      <c r="F3" s="326"/>
      <c r="G3" s="326"/>
      <c r="H3" s="325" t="s">
        <v>1</v>
      </c>
      <c r="I3" s="325" t="s">
        <v>2</v>
      </c>
      <c r="K3" s="13" t="s">
        <v>118</v>
      </c>
    </row>
    <row r="4" spans="1:11" ht="13.5" thickBot="1">
      <c r="A4" s="265"/>
      <c r="B4" s="265"/>
      <c r="C4" s="106">
        <v>1</v>
      </c>
      <c r="D4" s="107">
        <v>2</v>
      </c>
      <c r="E4" s="107">
        <v>3</v>
      </c>
      <c r="F4" s="107">
        <v>4</v>
      </c>
      <c r="G4" s="107">
        <v>5</v>
      </c>
      <c r="H4" s="265"/>
      <c r="I4" s="265"/>
      <c r="K4" s="119"/>
    </row>
    <row r="5" spans="1:11" ht="27" thickBot="1">
      <c r="A5" s="72" t="s">
        <v>3</v>
      </c>
      <c r="B5" s="73" t="s">
        <v>79</v>
      </c>
      <c r="C5" s="75"/>
      <c r="D5" s="74"/>
      <c r="E5" s="74"/>
      <c r="F5" s="74"/>
      <c r="G5" s="74"/>
      <c r="H5" s="75">
        <f aca="true" t="shared" si="0" ref="H5:H18">SUM(C5:G5)</f>
        <v>0</v>
      </c>
      <c r="I5" s="76">
        <f>SUM(H5:H5)</f>
        <v>0</v>
      </c>
      <c r="K5" s="172"/>
    </row>
    <row r="6" spans="1:11" ht="13.5" thickBot="1">
      <c r="A6" s="57" t="s">
        <v>6</v>
      </c>
      <c r="B6" s="77" t="s">
        <v>44</v>
      </c>
      <c r="C6" s="60"/>
      <c r="D6" s="78"/>
      <c r="E6" s="78"/>
      <c r="F6" s="78"/>
      <c r="G6" s="78"/>
      <c r="H6" s="79">
        <f t="shared" si="0"/>
        <v>0</v>
      </c>
      <c r="I6" s="154">
        <f>SUM(H6:H6)</f>
        <v>0</v>
      </c>
      <c r="K6" s="172"/>
    </row>
    <row r="7" spans="1:11" ht="13.5" thickBot="1">
      <c r="A7" s="72" t="s">
        <v>7</v>
      </c>
      <c r="B7" s="73" t="s">
        <v>46</v>
      </c>
      <c r="C7" s="75"/>
      <c r="D7" s="74"/>
      <c r="E7" s="74"/>
      <c r="F7" s="74"/>
      <c r="G7" s="74"/>
      <c r="H7" s="75">
        <f t="shared" si="0"/>
        <v>0</v>
      </c>
      <c r="I7" s="76">
        <f>SUM(H7:H7)</f>
        <v>0</v>
      </c>
      <c r="K7" s="172"/>
    </row>
    <row r="8" spans="1:11" ht="12.75">
      <c r="A8" s="278" t="s">
        <v>97</v>
      </c>
      <c r="B8" s="66" t="s">
        <v>64</v>
      </c>
      <c r="C8" s="54"/>
      <c r="D8" s="67"/>
      <c r="E8" s="67"/>
      <c r="F8" s="67"/>
      <c r="G8" s="67"/>
      <c r="H8" s="54">
        <f t="shared" si="0"/>
        <v>0</v>
      </c>
      <c r="I8" s="319">
        <f>SUM(H8:H13)</f>
        <v>1</v>
      </c>
      <c r="K8" s="172"/>
    </row>
    <row r="9" spans="1:11" ht="26.25">
      <c r="A9" s="278"/>
      <c r="B9" s="150" t="s">
        <v>136</v>
      </c>
      <c r="C9" s="114"/>
      <c r="D9" s="148"/>
      <c r="E9" s="148"/>
      <c r="F9" s="148"/>
      <c r="G9" s="148"/>
      <c r="H9" s="149">
        <f t="shared" si="0"/>
        <v>0</v>
      </c>
      <c r="I9" s="319"/>
      <c r="K9" s="132"/>
    </row>
    <row r="10" spans="1:11" ht="26.25">
      <c r="A10" s="278"/>
      <c r="B10" s="189" t="s">
        <v>121</v>
      </c>
      <c r="C10" s="114"/>
      <c r="D10" s="143"/>
      <c r="E10" s="143"/>
      <c r="F10" s="143"/>
      <c r="G10" s="143"/>
      <c r="H10" s="115">
        <f t="shared" si="0"/>
        <v>0</v>
      </c>
      <c r="I10" s="319"/>
      <c r="K10" s="132"/>
    </row>
    <row r="11" spans="1:11" ht="12.75">
      <c r="A11" s="278"/>
      <c r="B11" s="55" t="s">
        <v>167</v>
      </c>
      <c r="C11" s="56">
        <v>1</v>
      </c>
      <c r="D11" s="56"/>
      <c r="E11" s="56"/>
      <c r="F11" s="56"/>
      <c r="G11" s="56"/>
      <c r="H11" s="53">
        <f>SUM(C11:G11)</f>
        <v>1</v>
      </c>
      <c r="I11" s="319"/>
      <c r="K11" s="132"/>
    </row>
    <row r="12" spans="1:11" ht="39">
      <c r="A12" s="278"/>
      <c r="B12" s="229" t="s">
        <v>168</v>
      </c>
      <c r="C12" s="230"/>
      <c r="D12" s="230"/>
      <c r="E12" s="230"/>
      <c r="F12" s="230"/>
      <c r="G12" s="230"/>
      <c r="H12" s="231">
        <f>SUM(C12:G12)</f>
        <v>0</v>
      </c>
      <c r="I12" s="319"/>
      <c r="K12" s="132"/>
    </row>
    <row r="13" spans="1:11" ht="13.5" thickBot="1">
      <c r="A13" s="279"/>
      <c r="B13" s="62" t="s">
        <v>48</v>
      </c>
      <c r="C13" s="141"/>
      <c r="D13" s="63"/>
      <c r="E13" s="63"/>
      <c r="F13" s="63"/>
      <c r="G13" s="63"/>
      <c r="H13" s="64">
        <f t="shared" si="0"/>
        <v>0</v>
      </c>
      <c r="I13" s="277"/>
      <c r="K13" s="132"/>
    </row>
    <row r="14" spans="1:11" ht="12.75">
      <c r="A14" s="282" t="s">
        <v>119</v>
      </c>
      <c r="B14" s="58" t="s">
        <v>60</v>
      </c>
      <c r="C14" s="60"/>
      <c r="D14" s="59"/>
      <c r="E14" s="59"/>
      <c r="F14" s="59"/>
      <c r="G14" s="59"/>
      <c r="H14" s="60">
        <f t="shared" si="0"/>
        <v>0</v>
      </c>
      <c r="I14" s="318">
        <f>SUM(H14:H17)</f>
        <v>0</v>
      </c>
      <c r="K14" s="172"/>
    </row>
    <row r="15" spans="1:11" ht="12.75">
      <c r="A15" s="278"/>
      <c r="B15" s="28" t="s">
        <v>84</v>
      </c>
      <c r="C15" s="26"/>
      <c r="D15" s="26"/>
      <c r="E15" s="26"/>
      <c r="F15" s="26"/>
      <c r="G15" s="26"/>
      <c r="H15" s="26">
        <f t="shared" si="0"/>
        <v>0</v>
      </c>
      <c r="I15" s="319"/>
      <c r="K15" s="172"/>
    </row>
    <row r="16" spans="1:11" ht="12.75">
      <c r="A16" s="278"/>
      <c r="B16" s="66" t="s">
        <v>128</v>
      </c>
      <c r="C16" s="26"/>
      <c r="D16" s="54"/>
      <c r="E16" s="54"/>
      <c r="F16" s="54"/>
      <c r="G16" s="54"/>
      <c r="H16" s="26">
        <f t="shared" si="0"/>
        <v>0</v>
      </c>
      <c r="I16" s="319"/>
      <c r="K16" s="172"/>
    </row>
    <row r="17" spans="1:11" ht="13.5" thickBot="1">
      <c r="A17" s="278"/>
      <c r="B17" s="66" t="s">
        <v>135</v>
      </c>
      <c r="C17" s="26"/>
      <c r="D17" s="67"/>
      <c r="E17" s="67"/>
      <c r="F17" s="67"/>
      <c r="G17" s="67"/>
      <c r="H17" s="54">
        <f t="shared" si="0"/>
        <v>0</v>
      </c>
      <c r="I17" s="319"/>
      <c r="K17" s="172"/>
    </row>
    <row r="18" spans="1:11" ht="12.75" customHeight="1" thickBot="1">
      <c r="A18" s="72" t="s">
        <v>12</v>
      </c>
      <c r="B18" s="73" t="s">
        <v>61</v>
      </c>
      <c r="C18" s="203"/>
      <c r="D18" s="74"/>
      <c r="E18" s="74"/>
      <c r="F18" s="74"/>
      <c r="G18" s="74"/>
      <c r="H18" s="75">
        <f t="shared" si="0"/>
        <v>0</v>
      </c>
      <c r="I18" s="76">
        <f>SUM(H18:H18)</f>
        <v>0</v>
      </c>
      <c r="K18" s="132"/>
    </row>
    <row r="19" spans="1:11" ht="13.5" thickBot="1">
      <c r="A19" s="276" t="s">
        <v>155</v>
      </c>
      <c r="B19" s="277"/>
      <c r="C19" s="86">
        <f aca="true" t="shared" si="1" ref="C19:I19">SUM(C5:C18)</f>
        <v>1</v>
      </c>
      <c r="D19" s="86">
        <f t="shared" si="1"/>
        <v>0</v>
      </c>
      <c r="E19" s="86">
        <f t="shared" si="1"/>
        <v>0</v>
      </c>
      <c r="F19" s="86">
        <f t="shared" si="1"/>
        <v>0</v>
      </c>
      <c r="G19" s="86">
        <f t="shared" si="1"/>
        <v>0</v>
      </c>
      <c r="H19" s="86">
        <f t="shared" si="1"/>
        <v>1</v>
      </c>
      <c r="I19" s="87">
        <f t="shared" si="1"/>
        <v>1</v>
      </c>
      <c r="K19" s="151">
        <f>SUM(K5:K18)</f>
        <v>0</v>
      </c>
    </row>
    <row r="33" ht="12.75">
      <c r="D33" t="s">
        <v>115</v>
      </c>
    </row>
  </sheetData>
  <sheetProtection/>
  <mergeCells count="11">
    <mergeCell ref="A1:I1"/>
    <mergeCell ref="A3:B4"/>
    <mergeCell ref="C3:G3"/>
    <mergeCell ref="H3:H4"/>
    <mergeCell ref="I3:I4"/>
    <mergeCell ref="A14:A17"/>
    <mergeCell ref="A19:B19"/>
    <mergeCell ref="I14:I17"/>
    <mergeCell ref="A8:A13"/>
    <mergeCell ref="I8:I13"/>
    <mergeCell ref="A2:I2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20"/>
  <sheetViews>
    <sheetView view="pageBreakPreview" zoomScale="115" zoomScaleSheetLayoutView="115" workbookViewId="0" topLeftCell="A1">
      <selection activeCell="AI13" sqref="AI13"/>
    </sheetView>
  </sheetViews>
  <sheetFormatPr defaultColWidth="9.00390625" defaultRowHeight="12.75"/>
  <cols>
    <col min="1" max="1" width="19.50390625" style="0" customWidth="1"/>
    <col min="2" max="2" width="42.625" style="0" customWidth="1"/>
    <col min="3" max="3" width="5.50390625" style="144" customWidth="1"/>
    <col min="4" max="7" width="5.50390625" style="0" customWidth="1"/>
    <col min="8" max="8" width="7.50390625" style="0" customWidth="1"/>
    <col min="9" max="9" width="8.50390625" style="0" customWidth="1"/>
    <col min="10" max="10" width="5.125" style="0" customWidth="1"/>
    <col min="11" max="20" width="3.625" style="2" customWidth="1"/>
    <col min="21" max="21" width="3.625" style="144" customWidth="1"/>
    <col min="22" max="35" width="3.625" style="0" customWidth="1"/>
  </cols>
  <sheetData>
    <row r="1" spans="1:35" ht="39" customHeight="1" thickBot="1">
      <c r="A1" s="266" t="s">
        <v>181</v>
      </c>
      <c r="B1" s="267"/>
      <c r="C1" s="267"/>
      <c r="D1" s="267"/>
      <c r="E1" s="267"/>
      <c r="F1" s="267"/>
      <c r="G1" s="267"/>
      <c r="H1" s="267"/>
      <c r="I1" s="267"/>
      <c r="J1" s="161"/>
      <c r="K1" s="334" t="s">
        <v>103</v>
      </c>
      <c r="L1" s="332"/>
      <c r="M1" s="332"/>
      <c r="N1" s="332"/>
      <c r="O1" s="333"/>
      <c r="P1" s="334" t="s">
        <v>104</v>
      </c>
      <c r="Q1" s="332"/>
      <c r="R1" s="332"/>
      <c r="S1" s="332"/>
      <c r="T1" s="332"/>
      <c r="U1" s="334" t="s">
        <v>105</v>
      </c>
      <c r="V1" s="332"/>
      <c r="W1" s="332"/>
      <c r="X1" s="332"/>
      <c r="Y1" s="333"/>
      <c r="Z1" s="334" t="s">
        <v>172</v>
      </c>
      <c r="AA1" s="332"/>
      <c r="AB1" s="332"/>
      <c r="AC1" s="332"/>
      <c r="AD1" s="333"/>
      <c r="AE1" s="332" t="s">
        <v>107</v>
      </c>
      <c r="AF1" s="332"/>
      <c r="AG1" s="332"/>
      <c r="AH1" s="332"/>
      <c r="AI1" s="333"/>
    </row>
    <row r="2" spans="1:35" ht="12.75">
      <c r="A2" s="328" t="s">
        <v>28</v>
      </c>
      <c r="B2" s="264"/>
      <c r="C2" s="274" t="s">
        <v>16</v>
      </c>
      <c r="D2" s="274"/>
      <c r="E2" s="274"/>
      <c r="F2" s="274"/>
      <c r="G2" s="274"/>
      <c r="H2" s="264" t="s">
        <v>1</v>
      </c>
      <c r="I2" s="330" t="s">
        <v>2</v>
      </c>
      <c r="J2" s="163"/>
      <c r="K2" s="335" t="s">
        <v>16</v>
      </c>
      <c r="L2" s="336"/>
      <c r="M2" s="336"/>
      <c r="N2" s="336"/>
      <c r="O2" s="337"/>
      <c r="P2" s="335" t="s">
        <v>16</v>
      </c>
      <c r="Q2" s="336"/>
      <c r="R2" s="336"/>
      <c r="S2" s="336"/>
      <c r="T2" s="336"/>
      <c r="U2" s="335" t="s">
        <v>16</v>
      </c>
      <c r="V2" s="336"/>
      <c r="W2" s="336"/>
      <c r="X2" s="336"/>
      <c r="Y2" s="337"/>
      <c r="Z2" s="335" t="s">
        <v>16</v>
      </c>
      <c r="AA2" s="336"/>
      <c r="AB2" s="336"/>
      <c r="AC2" s="336"/>
      <c r="AD2" s="337"/>
      <c r="AE2" s="336" t="s">
        <v>16</v>
      </c>
      <c r="AF2" s="336"/>
      <c r="AG2" s="336"/>
      <c r="AH2" s="336"/>
      <c r="AI2" s="336"/>
    </row>
    <row r="3" spans="1:35" ht="13.5" thickBot="1">
      <c r="A3" s="329"/>
      <c r="B3" s="327"/>
      <c r="C3" s="91">
        <v>1</v>
      </c>
      <c r="D3" s="90">
        <v>2</v>
      </c>
      <c r="E3" s="90">
        <v>3</v>
      </c>
      <c r="F3" s="90">
        <v>4</v>
      </c>
      <c r="G3" s="90">
        <v>5</v>
      </c>
      <c r="H3" s="327"/>
      <c r="I3" s="331"/>
      <c r="J3" s="163"/>
      <c r="K3" s="117">
        <v>1</v>
      </c>
      <c r="L3" s="99">
        <v>2</v>
      </c>
      <c r="M3" s="99">
        <v>3</v>
      </c>
      <c r="N3" s="99">
        <v>4</v>
      </c>
      <c r="O3" s="100">
        <v>5</v>
      </c>
      <c r="P3" s="117">
        <v>1</v>
      </c>
      <c r="Q3" s="99">
        <v>2</v>
      </c>
      <c r="R3" s="99">
        <v>3</v>
      </c>
      <c r="S3" s="99">
        <v>4</v>
      </c>
      <c r="T3" s="111">
        <v>5</v>
      </c>
      <c r="U3" s="117">
        <v>1</v>
      </c>
      <c r="V3" s="99">
        <v>2</v>
      </c>
      <c r="W3" s="99">
        <v>3</v>
      </c>
      <c r="X3" s="99">
        <v>4</v>
      </c>
      <c r="Y3" s="100">
        <v>5</v>
      </c>
      <c r="Z3" s="117">
        <v>1</v>
      </c>
      <c r="AA3" s="99">
        <v>2</v>
      </c>
      <c r="AB3" s="99">
        <v>3</v>
      </c>
      <c r="AC3" s="99">
        <v>4</v>
      </c>
      <c r="AD3" s="100">
        <v>5</v>
      </c>
      <c r="AE3" s="116">
        <v>1</v>
      </c>
      <c r="AF3" s="99">
        <v>2</v>
      </c>
      <c r="AG3" s="99">
        <v>3</v>
      </c>
      <c r="AH3" s="99">
        <v>4</v>
      </c>
      <c r="AI3" s="111">
        <v>5</v>
      </c>
    </row>
    <row r="4" spans="1:35" ht="30" customHeight="1" thickBot="1">
      <c r="A4" s="72" t="s">
        <v>3</v>
      </c>
      <c r="B4" s="73" t="s">
        <v>79</v>
      </c>
      <c r="C4" s="202"/>
      <c r="D4" s="202"/>
      <c r="E4" s="202"/>
      <c r="F4" s="202"/>
      <c r="G4" s="202"/>
      <c r="H4" s="75">
        <f>SUM(C4:G4)</f>
        <v>0</v>
      </c>
      <c r="I4" s="80">
        <f>SUM(H4:H4)</f>
        <v>0</v>
      </c>
      <c r="J4" s="164"/>
      <c r="K4" s="180"/>
      <c r="L4" s="175"/>
      <c r="M4" s="175"/>
      <c r="N4" s="175"/>
      <c r="O4" s="210"/>
      <c r="P4" s="180"/>
      <c r="Q4" s="218"/>
      <c r="R4" s="209"/>
      <c r="T4" s="209"/>
      <c r="U4" s="180"/>
      <c r="V4" s="218"/>
      <c r="W4" s="175"/>
      <c r="X4" s="181"/>
      <c r="Y4" s="213"/>
      <c r="Z4" s="180"/>
      <c r="AA4" s="175"/>
      <c r="AB4" s="175"/>
      <c r="AC4" s="175"/>
      <c r="AD4" s="210"/>
      <c r="AE4" s="211"/>
      <c r="AF4" s="175"/>
      <c r="AG4" s="175"/>
      <c r="AH4" s="175"/>
      <c r="AI4" s="210"/>
    </row>
    <row r="5" spans="1:35" ht="13.5" thickBot="1">
      <c r="A5" s="196" t="s">
        <v>6</v>
      </c>
      <c r="B5" s="94" t="s">
        <v>44</v>
      </c>
      <c r="C5" s="155"/>
      <c r="D5" s="155"/>
      <c r="E5" s="155"/>
      <c r="F5" s="208">
        <v>1</v>
      </c>
      <c r="G5" s="202"/>
      <c r="H5" s="96">
        <f>SUM(C5:G5)</f>
        <v>1</v>
      </c>
      <c r="I5" s="198">
        <f>SUM(H5:H5)</f>
        <v>1</v>
      </c>
      <c r="J5" s="164"/>
      <c r="K5" s="180"/>
      <c r="L5" s="175"/>
      <c r="M5" s="175"/>
      <c r="N5" s="175"/>
      <c r="O5" s="210"/>
      <c r="P5" s="180"/>
      <c r="Q5" s="212"/>
      <c r="R5" s="175"/>
      <c r="S5" s="175"/>
      <c r="T5" s="214"/>
      <c r="U5" s="180"/>
      <c r="V5" s="218"/>
      <c r="W5" s="175"/>
      <c r="X5" s="209">
        <v>1</v>
      </c>
      <c r="Y5" s="209"/>
      <c r="Z5" s="180"/>
      <c r="AA5" s="175"/>
      <c r="AB5" s="175"/>
      <c r="AC5" s="175"/>
      <c r="AD5" s="210"/>
      <c r="AE5" s="211"/>
      <c r="AF5" s="175"/>
      <c r="AG5" s="175"/>
      <c r="AH5" s="175"/>
      <c r="AI5" s="210"/>
    </row>
    <row r="6" spans="1:35" ht="13.5" thickBot="1">
      <c r="A6" s="72" t="s">
        <v>7</v>
      </c>
      <c r="B6" s="73" t="s">
        <v>46</v>
      </c>
      <c r="C6" s="202"/>
      <c r="D6" s="202"/>
      <c r="E6" s="208">
        <v>1</v>
      </c>
      <c r="F6" s="202"/>
      <c r="G6" s="202"/>
      <c r="H6" s="75">
        <f aca="true" t="shared" si="0" ref="H6:H15">SUM(C6:G6)</f>
        <v>1</v>
      </c>
      <c r="I6" s="76">
        <f>SUM(H6:H6)</f>
        <v>1</v>
      </c>
      <c r="J6" s="165"/>
      <c r="K6" s="180"/>
      <c r="L6" s="175"/>
      <c r="M6" s="209">
        <v>1</v>
      </c>
      <c r="N6" s="236"/>
      <c r="O6" s="210"/>
      <c r="P6" s="180"/>
      <c r="Q6" s="212"/>
      <c r="R6" s="175"/>
      <c r="S6" s="175"/>
      <c r="T6" s="214"/>
      <c r="U6" s="182"/>
      <c r="V6" s="218"/>
      <c r="W6" s="183"/>
      <c r="X6" s="209"/>
      <c r="Y6" s="213"/>
      <c r="Z6" s="180"/>
      <c r="AA6" s="175"/>
      <c r="AB6" s="175"/>
      <c r="AC6" s="175"/>
      <c r="AD6" s="210"/>
      <c r="AE6" s="211"/>
      <c r="AF6" s="175"/>
      <c r="AG6" s="175"/>
      <c r="AH6" s="175"/>
      <c r="AI6" s="210"/>
    </row>
    <row r="7" spans="1:35" ht="12.75">
      <c r="A7" s="278" t="s">
        <v>97</v>
      </c>
      <c r="B7" s="94" t="s">
        <v>64</v>
      </c>
      <c r="C7" s="95"/>
      <c r="D7" s="95"/>
      <c r="E7" s="95"/>
      <c r="F7" s="95"/>
      <c r="G7" s="95"/>
      <c r="H7" s="96">
        <f>SUM(C7:G7)</f>
        <v>0</v>
      </c>
      <c r="I7" s="319">
        <f>SUM(H7:H12)</f>
        <v>1</v>
      </c>
      <c r="J7" s="165"/>
      <c r="K7" s="180"/>
      <c r="L7" s="175"/>
      <c r="M7" s="175"/>
      <c r="N7" s="175"/>
      <c r="O7" s="210"/>
      <c r="P7" s="180"/>
      <c r="Q7" s="212"/>
      <c r="R7" s="175"/>
      <c r="S7" s="175"/>
      <c r="T7" s="214"/>
      <c r="U7" s="180"/>
      <c r="V7" s="218"/>
      <c r="W7" s="175"/>
      <c r="X7" s="181"/>
      <c r="Y7" s="210"/>
      <c r="Z7" s="180"/>
      <c r="AA7" s="175"/>
      <c r="AB7" s="175"/>
      <c r="AC7" s="175"/>
      <c r="AD7" s="210"/>
      <c r="AE7" s="211"/>
      <c r="AF7" s="175"/>
      <c r="AG7" s="175"/>
      <c r="AH7" s="175"/>
      <c r="AI7" s="210"/>
    </row>
    <row r="8" spans="1:35" ht="26.25" customHeight="1">
      <c r="A8" s="278"/>
      <c r="B8" s="150" t="s">
        <v>136</v>
      </c>
      <c r="C8" s="118"/>
      <c r="D8" s="118"/>
      <c r="E8" s="118"/>
      <c r="F8" s="220">
        <v>1</v>
      </c>
      <c r="G8" s="118"/>
      <c r="H8" s="26">
        <f t="shared" si="0"/>
        <v>1</v>
      </c>
      <c r="I8" s="319"/>
      <c r="J8" s="165"/>
      <c r="K8" s="180"/>
      <c r="L8" s="175"/>
      <c r="M8" s="175"/>
      <c r="N8" s="175"/>
      <c r="O8" s="210"/>
      <c r="P8" s="180"/>
      <c r="Q8" s="175"/>
      <c r="R8" s="224"/>
      <c r="S8" s="209">
        <v>1</v>
      </c>
      <c r="T8" s="214"/>
      <c r="U8" s="180"/>
      <c r="V8" s="218"/>
      <c r="W8" s="175"/>
      <c r="X8" s="209"/>
      <c r="Y8" s="213"/>
      <c r="Z8" s="180"/>
      <c r="AA8" s="175"/>
      <c r="AB8" s="175"/>
      <c r="AC8" s="175"/>
      <c r="AD8" s="210"/>
      <c r="AE8" s="211"/>
      <c r="AF8" s="175"/>
      <c r="AG8" s="175"/>
      <c r="AH8" s="175"/>
      <c r="AI8" s="210"/>
    </row>
    <row r="9" spans="1:35" ht="25.5">
      <c r="A9" s="278"/>
      <c r="B9" s="176" t="s">
        <v>121</v>
      </c>
      <c r="C9" s="56"/>
      <c r="D9" s="56"/>
      <c r="E9" s="56"/>
      <c r="F9" s="56"/>
      <c r="G9" s="56"/>
      <c r="H9" s="26">
        <f t="shared" si="0"/>
        <v>0</v>
      </c>
      <c r="I9" s="319"/>
      <c r="J9" s="165"/>
      <c r="K9" s="180"/>
      <c r="L9" s="175"/>
      <c r="M9" s="175"/>
      <c r="N9" s="175"/>
      <c r="O9" s="210"/>
      <c r="P9" s="180"/>
      <c r="Q9" s="212"/>
      <c r="R9" s="175"/>
      <c r="S9" s="175"/>
      <c r="T9" s="214"/>
      <c r="U9" s="180"/>
      <c r="V9" s="218"/>
      <c r="W9" s="175"/>
      <c r="X9" s="181"/>
      <c r="Y9" s="210"/>
      <c r="Z9" s="180"/>
      <c r="AA9" s="175"/>
      <c r="AB9" s="175"/>
      <c r="AC9" s="175"/>
      <c r="AD9" s="210"/>
      <c r="AE9" s="211"/>
      <c r="AF9" s="175"/>
      <c r="AG9" s="175"/>
      <c r="AH9" s="175"/>
      <c r="AI9" s="210"/>
    </row>
    <row r="10" spans="1:35" ht="25.5">
      <c r="A10" s="278"/>
      <c r="B10" s="55" t="s">
        <v>167</v>
      </c>
      <c r="C10" s="56"/>
      <c r="D10" s="56"/>
      <c r="E10" s="56"/>
      <c r="F10" s="56"/>
      <c r="G10" s="56"/>
      <c r="H10" s="53">
        <f>SUM(C10:G10)</f>
        <v>0</v>
      </c>
      <c r="I10" s="319"/>
      <c r="J10" s="165"/>
      <c r="K10" s="180"/>
      <c r="L10" s="175"/>
      <c r="M10" s="175"/>
      <c r="N10" s="175"/>
      <c r="O10" s="210"/>
      <c r="P10" s="180"/>
      <c r="Q10" s="212"/>
      <c r="R10" s="175"/>
      <c r="S10" s="175"/>
      <c r="T10" s="214"/>
      <c r="U10" s="180"/>
      <c r="V10" s="218"/>
      <c r="W10" s="175"/>
      <c r="X10" s="181"/>
      <c r="Y10" s="210"/>
      <c r="Z10" s="180"/>
      <c r="AA10" s="175"/>
      <c r="AB10" s="175"/>
      <c r="AC10" s="175"/>
      <c r="AD10" s="210"/>
      <c r="AE10" s="211"/>
      <c r="AF10" s="175"/>
      <c r="AG10" s="175"/>
      <c r="AH10" s="175"/>
      <c r="AI10" s="210"/>
    </row>
    <row r="11" spans="1:35" ht="38.25">
      <c r="A11" s="278"/>
      <c r="B11" s="229" t="s">
        <v>168</v>
      </c>
      <c r="C11" s="230"/>
      <c r="D11" s="230"/>
      <c r="E11" s="230"/>
      <c r="F11" s="230"/>
      <c r="G11" s="230"/>
      <c r="H11" s="231">
        <f>SUM(C11:G11)</f>
        <v>0</v>
      </c>
      <c r="I11" s="319"/>
      <c r="J11" s="165"/>
      <c r="K11" s="180"/>
      <c r="L11" s="175"/>
      <c r="M11" s="175"/>
      <c r="N11" s="175"/>
      <c r="O11" s="210"/>
      <c r="P11" s="180"/>
      <c r="Q11" s="212"/>
      <c r="R11" s="175"/>
      <c r="S11" s="175"/>
      <c r="T11" s="214"/>
      <c r="U11" s="180"/>
      <c r="V11" s="218"/>
      <c r="W11" s="175"/>
      <c r="X11" s="181"/>
      <c r="Y11" s="210"/>
      <c r="Z11" s="180"/>
      <c r="AA11" s="175"/>
      <c r="AB11" s="175"/>
      <c r="AC11" s="175"/>
      <c r="AD11" s="210"/>
      <c r="AE11" s="211"/>
      <c r="AF11" s="175"/>
      <c r="AG11" s="175"/>
      <c r="AH11" s="175"/>
      <c r="AI11" s="210"/>
    </row>
    <row r="12" spans="1:35" ht="26.25" thickBot="1">
      <c r="A12" s="279"/>
      <c r="B12" s="177" t="s">
        <v>48</v>
      </c>
      <c r="C12" s="63"/>
      <c r="D12" s="63"/>
      <c r="E12" s="63"/>
      <c r="F12" s="63"/>
      <c r="G12" s="63"/>
      <c r="H12" s="64">
        <f t="shared" si="0"/>
        <v>0</v>
      </c>
      <c r="I12" s="277"/>
      <c r="J12" s="165"/>
      <c r="K12" s="180"/>
      <c r="L12" s="175"/>
      <c r="M12" s="175"/>
      <c r="N12" s="175"/>
      <c r="O12" s="210"/>
      <c r="P12" s="180"/>
      <c r="Q12" s="212"/>
      <c r="R12" s="175"/>
      <c r="S12" s="175"/>
      <c r="T12" s="214"/>
      <c r="U12" s="180"/>
      <c r="V12" s="218"/>
      <c r="W12" s="175"/>
      <c r="X12" s="181"/>
      <c r="Y12" s="210"/>
      <c r="Z12" s="180"/>
      <c r="AA12" s="181"/>
      <c r="AB12" s="218"/>
      <c r="AC12" s="215"/>
      <c r="AD12" s="213"/>
      <c r="AE12" s="211"/>
      <c r="AF12" s="175"/>
      <c r="AG12" s="175"/>
      <c r="AH12" s="175"/>
      <c r="AI12" s="210"/>
    </row>
    <row r="13" spans="1:35" ht="12.75" customHeight="1">
      <c r="A13" s="278" t="s">
        <v>119</v>
      </c>
      <c r="B13" s="94" t="s">
        <v>60</v>
      </c>
      <c r="C13" s="95"/>
      <c r="D13" s="95"/>
      <c r="E13" s="162"/>
      <c r="F13" s="162"/>
      <c r="G13" s="162"/>
      <c r="H13" s="96">
        <f t="shared" si="0"/>
        <v>0</v>
      </c>
      <c r="I13" s="319">
        <f>SUM(H13:H16)</f>
        <v>1</v>
      </c>
      <c r="J13" s="206"/>
      <c r="K13" s="180"/>
      <c r="L13" s="175"/>
      <c r="M13" s="175"/>
      <c r="N13" s="175"/>
      <c r="O13" s="210"/>
      <c r="P13" s="180"/>
      <c r="Q13" s="212"/>
      <c r="R13" s="175"/>
      <c r="S13" s="175"/>
      <c r="T13" s="214"/>
      <c r="U13" s="180"/>
      <c r="V13" s="218"/>
      <c r="W13" s="175"/>
      <c r="X13" s="181"/>
      <c r="Y13" s="210"/>
      <c r="Z13" s="180"/>
      <c r="AA13" s="175"/>
      <c r="AB13" s="175"/>
      <c r="AC13" s="175"/>
      <c r="AD13" s="210"/>
      <c r="AE13" s="211"/>
      <c r="AF13" s="175"/>
      <c r="AG13" s="175"/>
      <c r="AI13" s="209"/>
    </row>
    <row r="14" spans="1:35" ht="25.5">
      <c r="A14" s="278"/>
      <c r="B14" s="28" t="s">
        <v>84</v>
      </c>
      <c r="C14" s="118"/>
      <c r="D14" s="118"/>
      <c r="E14" s="118"/>
      <c r="F14" s="118"/>
      <c r="G14" s="118"/>
      <c r="H14" s="26">
        <f t="shared" si="0"/>
        <v>0</v>
      </c>
      <c r="I14" s="319"/>
      <c r="J14" s="165"/>
      <c r="K14" s="180"/>
      <c r="L14" s="175"/>
      <c r="M14" s="175"/>
      <c r="N14" s="175"/>
      <c r="O14" s="210"/>
      <c r="P14" s="180"/>
      <c r="Q14" s="212"/>
      <c r="R14" s="175"/>
      <c r="S14" s="175"/>
      <c r="T14" s="214"/>
      <c r="U14" s="180"/>
      <c r="V14" s="218"/>
      <c r="W14" s="175"/>
      <c r="X14" s="209"/>
      <c r="Y14" s="213"/>
      <c r="Z14" s="180"/>
      <c r="AA14" s="175"/>
      <c r="AB14" s="175"/>
      <c r="AC14" s="175"/>
      <c r="AD14" s="210"/>
      <c r="AE14" s="211"/>
      <c r="AF14" s="175"/>
      <c r="AG14" s="175"/>
      <c r="AH14" s="175"/>
      <c r="AI14" s="210"/>
    </row>
    <row r="15" spans="1:35" ht="12.75">
      <c r="A15" s="278"/>
      <c r="B15" s="28" t="s">
        <v>128</v>
      </c>
      <c r="C15" s="153"/>
      <c r="D15" s="153"/>
      <c r="E15" s="153"/>
      <c r="F15" s="153"/>
      <c r="G15" s="153"/>
      <c r="H15" s="26">
        <f t="shared" si="0"/>
        <v>0</v>
      </c>
      <c r="I15" s="319"/>
      <c r="J15" s="165"/>
      <c r="K15" s="180"/>
      <c r="L15" s="175"/>
      <c r="M15" s="175"/>
      <c r="N15" s="175"/>
      <c r="O15" s="210"/>
      <c r="P15" s="180"/>
      <c r="Q15" s="212"/>
      <c r="R15" s="175"/>
      <c r="S15" s="175"/>
      <c r="T15" s="214"/>
      <c r="U15" s="180"/>
      <c r="V15" s="218"/>
      <c r="W15" s="175"/>
      <c r="X15" s="209"/>
      <c r="Y15" s="213"/>
      <c r="Z15" s="180"/>
      <c r="AA15" s="175"/>
      <c r="AB15" s="175"/>
      <c r="AC15" s="175"/>
      <c r="AD15" s="210"/>
      <c r="AE15" s="211"/>
      <c r="AF15" s="175"/>
      <c r="AG15" s="175"/>
      <c r="AH15" s="175"/>
      <c r="AI15" s="210"/>
    </row>
    <row r="16" spans="1:35" ht="12.75" customHeight="1" thickBot="1">
      <c r="A16" s="278"/>
      <c r="B16" s="94" t="s">
        <v>135</v>
      </c>
      <c r="C16" s="56"/>
      <c r="D16" s="153"/>
      <c r="E16" s="153"/>
      <c r="F16" s="221">
        <v>1</v>
      </c>
      <c r="G16" s="153"/>
      <c r="H16" s="53">
        <f>SUM(C16:G16)</f>
        <v>1</v>
      </c>
      <c r="I16" s="319"/>
      <c r="J16" s="165"/>
      <c r="K16" s="180"/>
      <c r="L16" s="175"/>
      <c r="M16" s="175"/>
      <c r="N16" s="175"/>
      <c r="O16" s="210"/>
      <c r="P16" s="180"/>
      <c r="Q16" s="217"/>
      <c r="R16" s="209"/>
      <c r="T16" s="209"/>
      <c r="U16" s="180"/>
      <c r="V16" s="218"/>
      <c r="W16" s="175"/>
      <c r="X16" s="209"/>
      <c r="Y16" s="210"/>
      <c r="Z16" s="180"/>
      <c r="AA16" s="175"/>
      <c r="AB16" s="175"/>
      <c r="AC16" s="175"/>
      <c r="AD16" s="210"/>
      <c r="AE16" s="211"/>
      <c r="AF16" s="175"/>
      <c r="AH16" s="209">
        <v>1</v>
      </c>
      <c r="AI16" s="210"/>
    </row>
    <row r="17" spans="1:35" ht="12.75" customHeight="1" thickBot="1">
      <c r="A17" s="72" t="s">
        <v>12</v>
      </c>
      <c r="B17" s="245" t="s">
        <v>61</v>
      </c>
      <c r="C17" s="246">
        <v>1</v>
      </c>
      <c r="D17" s="208">
        <v>1</v>
      </c>
      <c r="E17" s="74"/>
      <c r="F17" s="202"/>
      <c r="G17" s="74"/>
      <c r="H17" s="75">
        <f>SUM(C17:G17)</f>
        <v>2</v>
      </c>
      <c r="I17" s="76">
        <f>SUM(H17:H17)</f>
        <v>2</v>
      </c>
      <c r="J17" s="206"/>
      <c r="K17" s="180"/>
      <c r="L17" s="175"/>
      <c r="M17" s="175"/>
      <c r="N17" s="175"/>
      <c r="O17" s="210"/>
      <c r="P17" s="180"/>
      <c r="Q17" s="212"/>
      <c r="R17" s="175"/>
      <c r="S17" s="209"/>
      <c r="T17" s="209">
        <v>1</v>
      </c>
      <c r="U17" s="180"/>
      <c r="V17" s="218"/>
      <c r="W17" s="175"/>
      <c r="X17" s="181"/>
      <c r="Y17" s="210"/>
      <c r="Z17" s="216">
        <v>1</v>
      </c>
      <c r="AA17" s="175"/>
      <c r="AB17" s="175"/>
      <c r="AC17" s="175"/>
      <c r="AD17" s="210"/>
      <c r="AE17" s="211"/>
      <c r="AF17" s="175"/>
      <c r="AG17" s="175"/>
      <c r="AH17" s="175"/>
      <c r="AI17" s="210"/>
    </row>
    <row r="18" spans="1:35" ht="13.5" thickBot="1">
      <c r="A18" s="276" t="s">
        <v>156</v>
      </c>
      <c r="B18" s="277"/>
      <c r="C18" s="86">
        <f aca="true" t="shared" si="1" ref="C18:H18">SUM(C4:C12,C13:C17)</f>
        <v>1</v>
      </c>
      <c r="D18" s="86">
        <f t="shared" si="1"/>
        <v>1</v>
      </c>
      <c r="E18" s="86">
        <f t="shared" si="1"/>
        <v>1</v>
      </c>
      <c r="F18" s="86">
        <f t="shared" si="1"/>
        <v>3</v>
      </c>
      <c r="G18" s="86">
        <f t="shared" si="1"/>
        <v>0</v>
      </c>
      <c r="H18" s="86">
        <f t="shared" si="1"/>
        <v>6</v>
      </c>
      <c r="I18" s="87">
        <f>SUM(I4:I17)</f>
        <v>6</v>
      </c>
      <c r="J18" s="165"/>
      <c r="K18" s="219">
        <f aca="true" t="shared" si="2" ref="K18:Y18">SUM(K4:K17)</f>
        <v>0</v>
      </c>
      <c r="L18" s="219">
        <f t="shared" si="2"/>
        <v>0</v>
      </c>
      <c r="M18" s="219">
        <f t="shared" si="2"/>
        <v>1</v>
      </c>
      <c r="N18" s="219">
        <f t="shared" si="2"/>
        <v>0</v>
      </c>
      <c r="O18" s="237">
        <f t="shared" si="2"/>
        <v>0</v>
      </c>
      <c r="P18" s="219">
        <f t="shared" si="2"/>
        <v>0</v>
      </c>
      <c r="Q18" s="219">
        <f t="shared" si="2"/>
        <v>0</v>
      </c>
      <c r="R18" s="219">
        <f t="shared" si="2"/>
        <v>0</v>
      </c>
      <c r="S18" s="219">
        <f t="shared" si="2"/>
        <v>1</v>
      </c>
      <c r="T18" s="219">
        <f t="shared" si="2"/>
        <v>1</v>
      </c>
      <c r="U18" s="219">
        <f t="shared" si="2"/>
        <v>0</v>
      </c>
      <c r="V18" s="219">
        <f t="shared" si="2"/>
        <v>0</v>
      </c>
      <c r="W18" s="219">
        <f t="shared" si="2"/>
        <v>0</v>
      </c>
      <c r="X18" s="219">
        <f t="shared" si="2"/>
        <v>1</v>
      </c>
      <c r="Y18" s="219">
        <f t="shared" si="2"/>
        <v>0</v>
      </c>
      <c r="Z18" s="219">
        <f aca="true" t="shared" si="3" ref="Z18:AI18">SUM(Z4:Z17)</f>
        <v>1</v>
      </c>
      <c r="AA18" s="219">
        <f t="shared" si="3"/>
        <v>0</v>
      </c>
      <c r="AB18" s="219">
        <f t="shared" si="3"/>
        <v>0</v>
      </c>
      <c r="AC18" s="219">
        <f t="shared" si="3"/>
        <v>0</v>
      </c>
      <c r="AD18" s="219">
        <f t="shared" si="3"/>
        <v>0</v>
      </c>
      <c r="AE18" s="219">
        <f t="shared" si="3"/>
        <v>0</v>
      </c>
      <c r="AF18" s="219">
        <f t="shared" si="3"/>
        <v>0</v>
      </c>
      <c r="AG18" s="219">
        <f t="shared" si="3"/>
        <v>0</v>
      </c>
      <c r="AH18" s="219">
        <f t="shared" si="3"/>
        <v>1</v>
      </c>
      <c r="AI18" s="219">
        <f t="shared" si="3"/>
        <v>0</v>
      </c>
    </row>
    <row r="19" ht="12.75"/>
    <row r="20" spans="11:35" ht="12.75">
      <c r="K20" s="338" t="s">
        <v>103</v>
      </c>
      <c r="L20" s="338"/>
      <c r="M20" s="338"/>
      <c r="N20" s="338"/>
      <c r="O20" s="338"/>
      <c r="P20" s="338" t="s">
        <v>104</v>
      </c>
      <c r="Q20" s="338"/>
      <c r="R20" s="338"/>
      <c r="S20" s="338"/>
      <c r="T20" s="338"/>
      <c r="U20" s="338" t="s">
        <v>105</v>
      </c>
      <c r="V20" s="338"/>
      <c r="W20" s="338"/>
      <c r="X20" s="338"/>
      <c r="Y20" s="338"/>
      <c r="Z20" s="338" t="s">
        <v>106</v>
      </c>
      <c r="AA20" s="338"/>
      <c r="AB20" s="338"/>
      <c r="AC20" s="338"/>
      <c r="AD20" s="338"/>
      <c r="AE20" s="338" t="s">
        <v>107</v>
      </c>
      <c r="AF20" s="338"/>
      <c r="AG20" s="338"/>
      <c r="AH20" s="338"/>
      <c r="AI20" s="338"/>
    </row>
    <row r="50" ht="12.75"/>
    <row r="51" ht="12.75"/>
    <row r="52" ht="12.75"/>
    <row r="53" ht="12.75"/>
  </sheetData>
  <sheetProtection/>
  <mergeCells count="25">
    <mergeCell ref="Z20:AD20"/>
    <mergeCell ref="AE20:AI20"/>
    <mergeCell ref="P2:T2"/>
    <mergeCell ref="U2:Y2"/>
    <mergeCell ref="K1:O1"/>
    <mergeCell ref="K20:O20"/>
    <mergeCell ref="P20:T20"/>
    <mergeCell ref="U20:Y20"/>
    <mergeCell ref="A18:B18"/>
    <mergeCell ref="I13:I16"/>
    <mergeCell ref="A13:A16"/>
    <mergeCell ref="AE1:AI1"/>
    <mergeCell ref="P1:T1"/>
    <mergeCell ref="U1:Y1"/>
    <mergeCell ref="Z1:AD1"/>
    <mergeCell ref="Z2:AD2"/>
    <mergeCell ref="AE2:AI2"/>
    <mergeCell ref="K2:O2"/>
    <mergeCell ref="H2:H3"/>
    <mergeCell ref="I7:I12"/>
    <mergeCell ref="A1:I1"/>
    <mergeCell ref="A2:B3"/>
    <mergeCell ref="C2:G2"/>
    <mergeCell ref="I2:I3"/>
    <mergeCell ref="A7:A12"/>
  </mergeCells>
  <printOptions/>
  <pageMargins left="0.7" right="0.7" top="0.75" bottom="0.75" header="0.3" footer="0.3"/>
  <pageSetup horizontalDpi="600" verticalDpi="600" orientation="portrait" paperSize="9" scale="25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0"/>
  <sheetViews>
    <sheetView view="pageBreakPreview" zoomScale="115" zoomScaleSheetLayoutView="115" workbookViewId="0" topLeftCell="A1">
      <selection activeCell="F15" sqref="F15"/>
    </sheetView>
  </sheetViews>
  <sheetFormatPr defaultColWidth="9.00390625" defaultRowHeight="12.75"/>
  <cols>
    <col min="1" max="1" width="21.50390625" style="0" customWidth="1"/>
    <col min="2" max="2" width="50.00390625" style="0" customWidth="1"/>
    <col min="3" max="3" width="4.625" style="51" customWidth="1"/>
    <col min="4" max="7" width="4.625" style="0" customWidth="1"/>
    <col min="8" max="8" width="5.625" style="0" customWidth="1"/>
    <col min="9" max="9" width="8.50390625" style="0" customWidth="1"/>
    <col min="10" max="10" width="2.625" style="0" customWidth="1"/>
    <col min="11" max="11" width="10.125" style="52" customWidth="1"/>
    <col min="12" max="12" width="2.125" style="0" customWidth="1"/>
    <col min="13" max="13" width="4.625" style="51" customWidth="1"/>
    <col min="14" max="17" width="4.625" style="0" customWidth="1"/>
  </cols>
  <sheetData>
    <row r="1" spans="1:13" ht="18" customHeight="1">
      <c r="A1" s="266" t="s">
        <v>144</v>
      </c>
      <c r="B1" s="267"/>
      <c r="C1" s="267"/>
      <c r="D1" s="267"/>
      <c r="E1" s="267"/>
      <c r="F1" s="267"/>
      <c r="G1" s="267"/>
      <c r="H1" s="267"/>
      <c r="I1" s="267"/>
      <c r="M1"/>
    </row>
    <row r="2" spans="1:13" ht="18" customHeight="1">
      <c r="A2" s="266" t="s">
        <v>116</v>
      </c>
      <c r="B2" s="266"/>
      <c r="C2" s="266"/>
      <c r="D2" s="266"/>
      <c r="E2" s="266"/>
      <c r="F2" s="266"/>
      <c r="G2" s="266"/>
      <c r="H2" s="266"/>
      <c r="I2" s="266"/>
      <c r="M2"/>
    </row>
    <row r="3" spans="1:13" ht="18" customHeight="1" thickBot="1">
      <c r="A3" s="339" t="s">
        <v>182</v>
      </c>
      <c r="B3" s="266"/>
      <c r="C3" s="266"/>
      <c r="D3" s="266"/>
      <c r="E3" s="266"/>
      <c r="F3" s="266"/>
      <c r="G3" s="266"/>
      <c r="H3" s="266"/>
      <c r="I3" s="340"/>
      <c r="M3"/>
    </row>
    <row r="4" spans="1:17" ht="12.75">
      <c r="A4" s="328" t="s">
        <v>28</v>
      </c>
      <c r="B4" s="264"/>
      <c r="C4" s="274" t="s">
        <v>16</v>
      </c>
      <c r="D4" s="274"/>
      <c r="E4" s="274"/>
      <c r="F4" s="274"/>
      <c r="G4" s="274"/>
      <c r="H4" s="264" t="s">
        <v>1</v>
      </c>
      <c r="I4" s="330" t="s">
        <v>2</v>
      </c>
      <c r="K4" s="343" t="s">
        <v>139</v>
      </c>
      <c r="M4" s="326" t="s">
        <v>16</v>
      </c>
      <c r="N4" s="326"/>
      <c r="O4" s="326"/>
      <c r="P4" s="326"/>
      <c r="Q4" s="326"/>
    </row>
    <row r="5" spans="1:17" ht="15.75" customHeight="1" thickBot="1">
      <c r="A5" s="329"/>
      <c r="B5" s="327"/>
      <c r="C5" s="91">
        <v>1</v>
      </c>
      <c r="D5" s="90">
        <v>2</v>
      </c>
      <c r="E5" s="90">
        <v>3</v>
      </c>
      <c r="F5" s="90">
        <v>4</v>
      </c>
      <c r="G5" s="90">
        <v>5</v>
      </c>
      <c r="H5" s="327"/>
      <c r="I5" s="331"/>
      <c r="K5" s="344"/>
      <c r="M5" s="6">
        <v>1</v>
      </c>
      <c r="N5" s="24">
        <v>2</v>
      </c>
      <c r="O5" s="24">
        <v>3</v>
      </c>
      <c r="P5" s="24">
        <v>4</v>
      </c>
      <c r="Q5" s="24">
        <v>5</v>
      </c>
    </row>
    <row r="6" spans="1:18" ht="26.25" thickBot="1">
      <c r="A6" s="72" t="s">
        <v>3</v>
      </c>
      <c r="B6" s="73" t="s">
        <v>79</v>
      </c>
      <c r="C6" s="74"/>
      <c r="D6" s="74"/>
      <c r="E6" s="74"/>
      <c r="F6" s="74"/>
      <c r="G6" s="74"/>
      <c r="H6" s="75">
        <f aca="true" t="shared" si="0" ref="H6:H15">SUM(C6:G6)</f>
        <v>0</v>
      </c>
      <c r="I6" s="112">
        <f>SUM(H6:H6)</f>
        <v>0</v>
      </c>
      <c r="K6" s="136"/>
      <c r="M6" s="31"/>
      <c r="N6" s="31"/>
      <c r="O6" s="31"/>
      <c r="P6" s="31"/>
      <c r="Q6" s="31"/>
      <c r="R6" s="184"/>
    </row>
    <row r="7" spans="1:18" ht="13.5" thickBot="1">
      <c r="A7" s="72" t="s">
        <v>6</v>
      </c>
      <c r="B7" s="73" t="s">
        <v>44</v>
      </c>
      <c r="C7" s="203"/>
      <c r="D7" s="203"/>
      <c r="E7" s="203"/>
      <c r="F7" s="203"/>
      <c r="G7" s="74"/>
      <c r="H7" s="75">
        <f t="shared" si="0"/>
        <v>0</v>
      </c>
      <c r="I7" s="80">
        <f>SUM(H7:H7)</f>
        <v>0</v>
      </c>
      <c r="K7" s="136"/>
      <c r="M7" s="193"/>
      <c r="N7" s="138"/>
      <c r="O7" s="138"/>
      <c r="P7" s="138"/>
      <c r="Q7" s="138"/>
      <c r="R7" s="185"/>
    </row>
    <row r="8" spans="1:18" ht="13.5" thickBot="1">
      <c r="A8" s="196" t="s">
        <v>7</v>
      </c>
      <c r="B8" s="94" t="s">
        <v>46</v>
      </c>
      <c r="C8" s="142"/>
      <c r="D8" s="142"/>
      <c r="E8" s="142"/>
      <c r="F8" s="142"/>
      <c r="G8" s="95"/>
      <c r="H8" s="96">
        <f t="shared" si="0"/>
        <v>0</v>
      </c>
      <c r="I8" s="200">
        <f>SUM(H8:H8)</f>
        <v>0</v>
      </c>
      <c r="K8" s="136"/>
      <c r="M8" s="174"/>
      <c r="N8" s="138"/>
      <c r="O8" s="138"/>
      <c r="P8" s="138"/>
      <c r="Q8" s="138"/>
      <c r="R8" s="137"/>
    </row>
    <row r="9" spans="1:18" ht="12.75">
      <c r="A9" s="282" t="s">
        <v>97</v>
      </c>
      <c r="B9" s="58" t="s">
        <v>64</v>
      </c>
      <c r="C9" s="140"/>
      <c r="D9" s="140"/>
      <c r="E9" s="140"/>
      <c r="F9" s="140"/>
      <c r="G9" s="59"/>
      <c r="H9" s="60">
        <f>SUM(C9:G9)</f>
        <v>0</v>
      </c>
      <c r="I9" s="318">
        <f>SUM(H9:H14)</f>
        <v>2</v>
      </c>
      <c r="K9" s="136"/>
      <c r="M9" s="174"/>
      <c r="N9" s="138"/>
      <c r="O9" s="138"/>
      <c r="P9" s="138"/>
      <c r="Q9" s="138"/>
      <c r="R9" s="152"/>
    </row>
    <row r="10" spans="1:18" ht="25.5">
      <c r="A10" s="278"/>
      <c r="B10" s="150" t="s">
        <v>136</v>
      </c>
      <c r="C10" s="148"/>
      <c r="D10" s="148">
        <v>1</v>
      </c>
      <c r="E10" s="148"/>
      <c r="F10" s="148"/>
      <c r="G10" s="148"/>
      <c r="H10" s="149">
        <f>SUM(C10:G10)</f>
        <v>1</v>
      </c>
      <c r="I10" s="319"/>
      <c r="K10" s="136"/>
      <c r="M10" s="174"/>
      <c r="N10" s="114"/>
      <c r="O10" s="114"/>
      <c r="P10" s="114"/>
      <c r="Q10" s="114"/>
      <c r="R10" s="186"/>
    </row>
    <row r="11" spans="1:18" ht="25.5">
      <c r="A11" s="278"/>
      <c r="B11" s="199" t="s">
        <v>121</v>
      </c>
      <c r="C11" s="143"/>
      <c r="D11" s="143">
        <v>1</v>
      </c>
      <c r="E11" s="143"/>
      <c r="F11" s="143"/>
      <c r="G11" s="143"/>
      <c r="H11" s="115">
        <f t="shared" si="0"/>
        <v>1</v>
      </c>
      <c r="I11" s="319"/>
      <c r="K11" s="119"/>
      <c r="M11" s="174"/>
      <c r="N11" s="114"/>
      <c r="O11" s="114"/>
      <c r="P11" s="114"/>
      <c r="Q11" s="114"/>
      <c r="R11" s="187"/>
    </row>
    <row r="12" spans="1:18" ht="25.5">
      <c r="A12" s="278"/>
      <c r="B12" s="55" t="s">
        <v>167</v>
      </c>
      <c r="C12" s="56"/>
      <c r="D12" s="56"/>
      <c r="E12" s="56"/>
      <c r="F12" s="56"/>
      <c r="G12" s="56"/>
      <c r="H12" s="53">
        <f>SUM(C12:G12)</f>
        <v>0</v>
      </c>
      <c r="I12" s="319"/>
      <c r="K12" s="119"/>
      <c r="M12" s="174"/>
      <c r="N12" s="114"/>
      <c r="O12" s="114"/>
      <c r="P12" s="114"/>
      <c r="Q12" s="114"/>
      <c r="R12" s="187"/>
    </row>
    <row r="13" spans="1:18" ht="38.25">
      <c r="A13" s="278"/>
      <c r="B13" s="229" t="s">
        <v>168</v>
      </c>
      <c r="C13" s="230"/>
      <c r="D13" s="230"/>
      <c r="E13" s="230"/>
      <c r="F13" s="230"/>
      <c r="G13" s="230"/>
      <c r="H13" s="231">
        <f>SUM(C13:G13)</f>
        <v>0</v>
      </c>
      <c r="I13" s="319"/>
      <c r="K13" s="119"/>
      <c r="M13" s="174"/>
      <c r="N13" s="114"/>
      <c r="O13" s="114"/>
      <c r="P13" s="114"/>
      <c r="Q13" s="114"/>
      <c r="R13" s="187"/>
    </row>
    <row r="14" spans="1:18" ht="13.5" thickBot="1">
      <c r="A14" s="279"/>
      <c r="B14" s="62" t="s">
        <v>48</v>
      </c>
      <c r="C14" s="141"/>
      <c r="D14" s="141"/>
      <c r="E14" s="141"/>
      <c r="F14" s="141"/>
      <c r="G14" s="63"/>
      <c r="H14" s="64">
        <f t="shared" si="0"/>
        <v>0</v>
      </c>
      <c r="I14" s="277"/>
      <c r="K14" s="136"/>
      <c r="M14" s="135"/>
      <c r="N14" s="138"/>
      <c r="O14" s="138"/>
      <c r="P14" s="138"/>
      <c r="Q14" s="138"/>
      <c r="R14" s="93"/>
    </row>
    <row r="15" spans="1:18" ht="12.75">
      <c r="A15" s="282" t="s">
        <v>119</v>
      </c>
      <c r="B15" s="58" t="s">
        <v>60</v>
      </c>
      <c r="C15" s="140"/>
      <c r="D15" s="140"/>
      <c r="E15" s="140"/>
      <c r="F15" s="140"/>
      <c r="G15" s="59"/>
      <c r="H15" s="60">
        <f t="shared" si="0"/>
        <v>0</v>
      </c>
      <c r="I15" s="341">
        <f>SUM(H15:H18)</f>
        <v>0</v>
      </c>
      <c r="K15" s="136"/>
      <c r="M15" s="174"/>
      <c r="N15" s="138"/>
      <c r="O15" s="138"/>
      <c r="P15" s="138"/>
      <c r="Q15" s="138"/>
      <c r="R15" s="170"/>
    </row>
    <row r="16" spans="1:18" ht="25.5">
      <c r="A16" s="278"/>
      <c r="B16" s="28" t="s">
        <v>84</v>
      </c>
      <c r="C16" s="138"/>
      <c r="D16" s="138"/>
      <c r="E16" s="138"/>
      <c r="F16" s="138"/>
      <c r="G16" s="26"/>
      <c r="H16" s="26">
        <f>SUM(C16:G16)</f>
        <v>0</v>
      </c>
      <c r="I16" s="342"/>
      <c r="K16" s="136"/>
      <c r="M16" s="174"/>
      <c r="N16" s="138"/>
      <c r="O16" s="138"/>
      <c r="P16" s="138"/>
      <c r="Q16" s="138"/>
      <c r="R16" s="188"/>
    </row>
    <row r="17" spans="1:18" ht="12.75">
      <c r="A17" s="278"/>
      <c r="B17" s="28" t="s">
        <v>128</v>
      </c>
      <c r="C17" s="138"/>
      <c r="D17" s="138"/>
      <c r="E17" s="138"/>
      <c r="F17" s="138"/>
      <c r="G17" s="31"/>
      <c r="H17" s="26">
        <f>SUM(C17:G17)</f>
        <v>0</v>
      </c>
      <c r="I17" s="342"/>
      <c r="K17" s="136"/>
      <c r="M17" s="174"/>
      <c r="N17" s="138"/>
      <c r="O17" s="138"/>
      <c r="P17" s="138"/>
      <c r="Q17" s="138"/>
      <c r="R17" s="137"/>
    </row>
    <row r="18" spans="1:18" ht="13.5" thickBot="1">
      <c r="A18" s="278"/>
      <c r="B18" s="94" t="s">
        <v>135</v>
      </c>
      <c r="C18" s="194"/>
      <c r="D18" s="142"/>
      <c r="E18" s="142"/>
      <c r="F18" s="142"/>
      <c r="G18" s="95"/>
      <c r="H18" s="96">
        <f>SUM(C18:G18)</f>
        <v>0</v>
      </c>
      <c r="I18" s="342"/>
      <c r="K18" s="125"/>
      <c r="M18" s="193"/>
      <c r="N18" s="138"/>
      <c r="O18" s="138"/>
      <c r="P18" s="138"/>
      <c r="Q18" s="138"/>
      <c r="R18" s="137"/>
    </row>
    <row r="19" spans="1:18" ht="26.25" thickBot="1">
      <c r="A19" s="225" t="s">
        <v>140</v>
      </c>
      <c r="B19" s="226" t="s">
        <v>61</v>
      </c>
      <c r="C19" s="227"/>
      <c r="D19" s="205">
        <v>1</v>
      </c>
      <c r="E19" s="205"/>
      <c r="F19" s="205"/>
      <c r="G19" s="205"/>
      <c r="H19" s="75">
        <f>SUM(D19:G19)</f>
        <v>1</v>
      </c>
      <c r="I19" s="76">
        <f>SUM(H19:H19)</f>
        <v>1</v>
      </c>
      <c r="K19" s="136"/>
      <c r="M19" s="193"/>
      <c r="N19" s="138"/>
      <c r="O19" s="138"/>
      <c r="P19" s="138"/>
      <c r="Q19" s="138"/>
      <c r="R19" s="170"/>
    </row>
    <row r="20" spans="1:18" ht="13.5" thickBot="1">
      <c r="A20" s="276" t="s">
        <v>157</v>
      </c>
      <c r="B20" s="277"/>
      <c r="C20" s="86">
        <f aca="true" t="shared" si="1" ref="C20:I20">SUM(C6:C19)</f>
        <v>0</v>
      </c>
      <c r="D20" s="86">
        <f t="shared" si="1"/>
        <v>3</v>
      </c>
      <c r="E20" s="86">
        <f t="shared" si="1"/>
        <v>0</v>
      </c>
      <c r="F20" s="86">
        <f t="shared" si="1"/>
        <v>0</v>
      </c>
      <c r="G20" s="86">
        <f t="shared" si="1"/>
        <v>0</v>
      </c>
      <c r="H20" s="86">
        <f t="shared" si="1"/>
        <v>3</v>
      </c>
      <c r="I20" s="113">
        <f t="shared" si="1"/>
        <v>3</v>
      </c>
      <c r="K20" s="138">
        <f>SUM(K6:K19)</f>
        <v>0</v>
      </c>
      <c r="M20" s="26">
        <f aca="true" t="shared" si="2" ref="M20:R20">SUM(M6:M19)</f>
        <v>0</v>
      </c>
      <c r="N20" s="26">
        <f t="shared" si="2"/>
        <v>0</v>
      </c>
      <c r="O20" s="26">
        <f t="shared" si="2"/>
        <v>0</v>
      </c>
      <c r="P20" s="26">
        <f t="shared" si="2"/>
        <v>0</v>
      </c>
      <c r="Q20" s="26">
        <f t="shared" si="2"/>
        <v>0</v>
      </c>
      <c r="R20" s="26">
        <f t="shared" si="2"/>
        <v>0</v>
      </c>
    </row>
    <row r="21" ht="12.75"/>
    <row r="22" ht="12.75"/>
    <row r="23" ht="12.75"/>
  </sheetData>
  <sheetProtection/>
  <mergeCells count="14">
    <mergeCell ref="A9:A14"/>
    <mergeCell ref="I9:I14"/>
    <mergeCell ref="A20:B20"/>
    <mergeCell ref="A15:A18"/>
    <mergeCell ref="I15:I18"/>
    <mergeCell ref="M4:Q4"/>
    <mergeCell ref="K4:K5"/>
    <mergeCell ref="A1:I1"/>
    <mergeCell ref="A4:B5"/>
    <mergeCell ref="C4:G4"/>
    <mergeCell ref="H4:H5"/>
    <mergeCell ref="I4:I5"/>
    <mergeCell ref="A2:I2"/>
    <mergeCell ref="A3:I3"/>
  </mergeCells>
  <printOptions/>
  <pageMargins left="0.7" right="0.7" top="0.75" bottom="0.75" header="0.3" footer="0.3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icd</cp:lastModifiedBy>
  <cp:lastPrinted>2023-02-08T08:11:01Z</cp:lastPrinted>
  <dcterms:created xsi:type="dcterms:W3CDTF">2007-10-25T07:17:00Z</dcterms:created>
  <dcterms:modified xsi:type="dcterms:W3CDTF">2024-05-28T14:43:44Z</dcterms:modified>
  <cp:category/>
  <cp:version/>
  <cp:contentType/>
  <cp:contentStatus/>
</cp:coreProperties>
</file>